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4.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5.xml" ContentType="application/vnd.openxmlformats-officedocument.drawing+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7.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8.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S:\NASCSP-ARCHIVE\WAP\Surveys\Techncial Policy &amp; Staffing - May 2019\Data Collection Tools\"/>
    </mc:Choice>
  </mc:AlternateContent>
  <xr:revisionPtr revIDLastSave="0" documentId="8_{769EF56D-9C0F-4BA0-BA5E-93AD044B3138}" xr6:coauthVersionLast="36" xr6:coauthVersionMax="36" xr10:uidLastSave="{00000000-0000-0000-0000-000000000000}"/>
  <bookViews>
    <workbookView xWindow="0" yWindow="0" windowWidth="28800" windowHeight="11625" tabRatio="737" xr2:uid="{00000000-000D-0000-FFFF-FFFF00000000}"/>
  </bookViews>
  <sheets>
    <sheet name="Client Info" sheetId="4" r:id="rId1"/>
    <sheet name="Final" sheetId="3" r:id="rId2"/>
    <sheet name="Interview" sheetId="5" r:id="rId3"/>
    <sheet name="CAZ" sheetId="6" r:id="rId4"/>
    <sheet name="Diagnostic" sheetId="12" r:id="rId5"/>
    <sheet name="Mechanical" sheetId="8" r:id="rId6"/>
    <sheet name="Baseload-Vent" sheetId="9" r:id="rId7"/>
    <sheet name="Incidental-LCNC" sheetId="10" r:id="rId8"/>
    <sheet name="62.2" sheetId="1" r:id="rId9"/>
    <sheet name="Daily CAZ Test" sheetId="15" r:id="rId10"/>
    <sheet name="Change Order Example" sheetId="13" r:id="rId11"/>
    <sheet name="under the hood" sheetId="2" r:id="rId12"/>
  </sheets>
  <definedNames>
    <definedName name="_xlnm.Print_Area" localSheetId="8">'62.2'!$A$1:$M$61</definedName>
    <definedName name="_xlnm.Print_Area" localSheetId="6">'Baseload-Vent'!$A$1:$T$49</definedName>
    <definedName name="_xlnm.Print_Area" localSheetId="3">CAZ!$A$1:$T$41</definedName>
    <definedName name="_xlnm.Print_Area" localSheetId="10">'Change Order Example'!$A$1:$U$38</definedName>
    <definedName name="_xlnm.Print_Area" localSheetId="9">'Daily CAZ Test'!$A$1:$W$46</definedName>
    <definedName name="_xlnm.Print_Area" localSheetId="1">Final!$A$1:$S$56</definedName>
    <definedName name="_xlnm.Print_Area" localSheetId="7">'Incidental-LCNC'!$A$1:$U$45</definedName>
    <definedName name="_xlnm.Print_Area" localSheetId="2">Interview!$A$1:$S$48</definedName>
    <definedName name="_xlnm.Print_Area" localSheetId="5">Mechanical!$A$1:$T$137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1" l="1"/>
  <c r="B4" i="1"/>
  <c r="L4" i="15"/>
  <c r="C4" i="15"/>
  <c r="L3" i="13" l="1"/>
  <c r="C3" i="13"/>
  <c r="R5" i="6" l="1"/>
  <c r="O5" i="6"/>
  <c r="P4" i="5"/>
  <c r="C4" i="12" l="1"/>
  <c r="R4" i="12" l="1"/>
  <c r="J4" i="12"/>
  <c r="J4" i="5"/>
  <c r="R94" i="8" l="1"/>
  <c r="R49" i="8"/>
  <c r="Q4" i="10" l="1"/>
  <c r="L4" i="10"/>
  <c r="C4" i="10"/>
  <c r="P4" i="9"/>
  <c r="K4" i="9"/>
  <c r="C4" i="9"/>
  <c r="P4" i="8"/>
  <c r="K4" i="8"/>
  <c r="C4" i="8"/>
  <c r="J4" i="6"/>
  <c r="C4" i="6"/>
  <c r="Q5" i="5"/>
  <c r="K5" i="5"/>
  <c r="C5" i="5"/>
  <c r="C4" i="5"/>
  <c r="L35" i="3"/>
  <c r="B35" i="3"/>
  <c r="L32" i="3"/>
  <c r="B32" i="3"/>
  <c r="N20" i="3"/>
  <c r="F20" i="3"/>
  <c r="N4" i="3"/>
  <c r="D4" i="3"/>
  <c r="B1" i="2" l="1"/>
  <c r="B197" i="2" l="1"/>
  <c r="B19" i="1"/>
  <c r="B39" i="1"/>
  <c r="A203" i="2" l="1"/>
  <c r="B25" i="2" l="1"/>
  <c r="B26" i="2" l="1"/>
  <c r="B28" i="2" s="1"/>
  <c r="B18" i="2" l="1"/>
  <c r="B191" i="2" l="1"/>
  <c r="B195" i="2"/>
  <c r="B194" i="2"/>
  <c r="B193" i="2"/>
  <c r="B192" i="2"/>
  <c r="B196" i="2" l="1"/>
  <c r="B7" i="2" l="1"/>
  <c r="C48" i="2" l="1"/>
  <c r="E48" i="2" s="1"/>
  <c r="G48" i="2" s="1"/>
  <c r="B48" i="2"/>
  <c r="D48" i="2" s="1"/>
  <c r="F48" i="2" s="1"/>
  <c r="C47" i="2"/>
  <c r="E47" i="2" s="1"/>
  <c r="G47" i="2" s="1"/>
  <c r="B47" i="2"/>
  <c r="D47" i="2" s="1"/>
  <c r="F47" i="2" s="1"/>
  <c r="C46" i="2"/>
  <c r="E46" i="2" s="1"/>
  <c r="G46" i="2" s="1"/>
  <c r="B46" i="2"/>
  <c r="D46" i="2" s="1"/>
  <c r="F46" i="2" s="1"/>
  <c r="C41" i="2"/>
  <c r="E41" i="2" s="1"/>
  <c r="B41" i="2"/>
  <c r="D41" i="2" s="1"/>
  <c r="L48" i="1" l="1"/>
  <c r="B48" i="1"/>
  <c r="K48" i="1"/>
  <c r="J48" i="1"/>
  <c r="B45" i="2"/>
  <c r="D45" i="2" s="1"/>
  <c r="F45" i="2" s="1"/>
  <c r="D50" i="2" s="1"/>
  <c r="C45" i="2"/>
  <c r="E45" i="2" s="1"/>
  <c r="G45" i="2" s="1"/>
  <c r="E50" i="2" s="1"/>
  <c r="B30" i="2" l="1"/>
  <c r="B52" i="1" s="1"/>
  <c r="B8" i="2"/>
  <c r="I48" i="1"/>
  <c r="B51" i="2"/>
  <c r="B37" i="2" l="1"/>
  <c r="B35" i="2"/>
  <c r="B51" i="1"/>
  <c r="B16" i="2"/>
  <c r="B15" i="2"/>
  <c r="B4" i="2"/>
  <c r="B5" i="2" s="1"/>
  <c r="B10" i="2" s="1"/>
  <c r="B40" i="1"/>
  <c r="B14" i="2" l="1"/>
  <c r="B13" i="2" s="1"/>
  <c r="B20" i="2" s="1"/>
  <c r="B38" i="2" l="1"/>
  <c r="B54" i="1" s="1"/>
  <c r="B50" i="1"/>
  <c r="B54" i="2"/>
  <c r="B34" i="2"/>
  <c r="B36" i="2" s="1"/>
  <c r="B55" i="2" l="1"/>
  <c r="B73" i="2" s="1"/>
  <c r="B56" i="1"/>
  <c r="B147" i="2" l="1"/>
  <c r="B164" i="2"/>
  <c r="B154" i="2"/>
  <c r="B151" i="2"/>
  <c r="B59" i="2"/>
  <c r="B144" i="2"/>
  <c r="B179" i="2"/>
  <c r="B129" i="2"/>
  <c r="B65" i="2"/>
  <c r="B100" i="2"/>
  <c r="B90" i="2"/>
  <c r="B123" i="2"/>
  <c r="B112" i="2"/>
  <c r="B176" i="2"/>
  <c r="B141" i="2"/>
  <c r="B102" i="2"/>
  <c r="B166" i="2"/>
  <c r="B71" i="2"/>
  <c r="B77" i="2"/>
  <c r="B99" i="2"/>
  <c r="B167" i="2"/>
  <c r="B132" i="2"/>
  <c r="B97" i="2"/>
  <c r="B161" i="2"/>
  <c r="B122" i="2"/>
  <c r="B186" i="2"/>
  <c r="B64" i="2"/>
  <c r="B109" i="2"/>
  <c r="B173" i="2"/>
  <c r="B134" i="2"/>
  <c r="B66" i="2"/>
  <c r="B76" i="2"/>
  <c r="B95" i="2"/>
  <c r="B87" i="2"/>
  <c r="B139" i="2"/>
  <c r="B183" i="2"/>
  <c r="B116" i="2"/>
  <c r="B148" i="2"/>
  <c r="B180" i="2"/>
  <c r="B113" i="2"/>
  <c r="B145" i="2"/>
  <c r="B177" i="2"/>
  <c r="B106" i="2"/>
  <c r="B138" i="2"/>
  <c r="B170" i="2"/>
  <c r="B70" i="2"/>
  <c r="B75" i="2"/>
  <c r="B80" i="2"/>
  <c r="B81" i="2"/>
  <c r="B143" i="2"/>
  <c r="B135" i="2"/>
  <c r="B163" i="2"/>
  <c r="B96" i="2"/>
  <c r="B128" i="2"/>
  <c r="B160" i="2"/>
  <c r="B93" i="2"/>
  <c r="B125" i="2"/>
  <c r="B157" i="2"/>
  <c r="B86" i="2"/>
  <c r="B118" i="2"/>
  <c r="B150" i="2"/>
  <c r="B182" i="2"/>
  <c r="B82" i="2"/>
  <c r="B60" i="2"/>
  <c r="B61" i="2"/>
  <c r="B111" i="2"/>
  <c r="B115" i="2"/>
  <c r="B103" i="2"/>
  <c r="B91" i="2"/>
  <c r="B155" i="2"/>
  <c r="B171" i="2"/>
  <c r="B88" i="2"/>
  <c r="B104" i="2"/>
  <c r="B120" i="2"/>
  <c r="B136" i="2"/>
  <c r="B152" i="2"/>
  <c r="B168" i="2"/>
  <c r="B184" i="2"/>
  <c r="B101" i="2"/>
  <c r="B117" i="2"/>
  <c r="B133" i="2"/>
  <c r="B149" i="2"/>
  <c r="B165" i="2"/>
  <c r="B181" i="2"/>
  <c r="B94" i="2"/>
  <c r="B110" i="2"/>
  <c r="B126" i="2"/>
  <c r="B142" i="2"/>
  <c r="B158" i="2"/>
  <c r="B174" i="2"/>
  <c r="B58" i="2"/>
  <c r="B74" i="2"/>
  <c r="B63" i="2"/>
  <c r="B79" i="2"/>
  <c r="B68" i="2"/>
  <c r="B84" i="2"/>
  <c r="B69" i="2"/>
  <c r="B85" i="2"/>
  <c r="B127" i="2"/>
  <c r="B131" i="2"/>
  <c r="B119" i="2"/>
  <c r="B107" i="2"/>
  <c r="B159" i="2"/>
  <c r="B175" i="2"/>
  <c r="B92" i="2"/>
  <c r="B108" i="2"/>
  <c r="B124" i="2"/>
  <c r="B140" i="2"/>
  <c r="B156" i="2"/>
  <c r="B172" i="2"/>
  <c r="B89" i="2"/>
  <c r="B105" i="2"/>
  <c r="B121" i="2"/>
  <c r="B137" i="2"/>
  <c r="B153" i="2"/>
  <c r="B169" i="2"/>
  <c r="B185" i="2"/>
  <c r="B98" i="2"/>
  <c r="B114" i="2"/>
  <c r="B130" i="2"/>
  <c r="B146" i="2"/>
  <c r="B162" i="2"/>
  <c r="B178" i="2"/>
  <c r="B62" i="2"/>
  <c r="B78" i="2"/>
  <c r="B67" i="2"/>
  <c r="B83" i="2"/>
  <c r="B72" i="2"/>
  <c r="B5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McVicker, Todd</author>
  </authors>
  <commentList>
    <comment ref="E9" authorId="0" shapeId="0" xr:uid="{00000000-0006-0000-0100-000001000000}">
      <text>
        <r>
          <rPr>
            <sz val="8"/>
            <color indexed="81"/>
            <rFont val="Arial"/>
            <family val="2"/>
          </rPr>
          <t>This is the amount the building is depressurized by the blower door, which should be 50 pa. If setting on manometer is measuring CFM @ 50, then building pressure will be 50.</t>
        </r>
      </text>
    </comment>
    <comment ref="P9" authorId="0" shapeId="0" xr:uid="{00000000-0006-0000-0100-000002000000}">
      <text>
        <r>
          <rPr>
            <sz val="8"/>
            <color indexed="81"/>
            <rFont val="Arial"/>
            <family val="2"/>
          </rPr>
          <t>This is the amount the building is depressurized by the blower door, which should be 50 pa. If setting on manometer is measuring CFM @ 50, then building pressure will be 50.</t>
        </r>
      </text>
    </comment>
    <comment ref="E10" authorId="0" shapeId="0" xr:uid="{00000000-0006-0000-0100-000003000000}">
      <text>
        <r>
          <rPr>
            <sz val="8"/>
            <color indexed="81"/>
            <rFont val="Tahoma"/>
            <family val="2"/>
          </rPr>
          <t>Enter open, Ring A, Ring B or Ring C.  If using Tectite, or equivalent, just note Tectite on the line.</t>
        </r>
      </text>
    </comment>
    <comment ref="P10" authorId="0" shapeId="0" xr:uid="{00000000-0006-0000-0100-000004000000}">
      <text>
        <r>
          <rPr>
            <sz val="8"/>
            <color indexed="81"/>
            <rFont val="Tahoma"/>
            <family val="2"/>
          </rPr>
          <t>Enter open, Ring A, Ring B or Ring C.  If using Tectite, or equivalent, just note Tectite on the line.</t>
        </r>
      </text>
    </comment>
    <comment ref="F15" authorId="0" shapeId="0" xr:uid="{00000000-0006-0000-0100-000005000000}">
      <text>
        <r>
          <rPr>
            <sz val="8"/>
            <color indexed="81"/>
            <rFont val="Arial"/>
            <family val="2"/>
          </rPr>
          <t>This is the amount that the building is depressurized by the blower door.  The target depressurization is 50 pa.</t>
        </r>
      </text>
    </comment>
    <comment ref="P15" authorId="0" shapeId="0" xr:uid="{00000000-0006-0000-0100-000006000000}">
      <text>
        <r>
          <rPr>
            <sz val="8"/>
            <color indexed="81"/>
            <rFont val="Arial"/>
            <family val="2"/>
          </rPr>
          <t>This is the amount that the building is depressurized by the blower door.  The target depressurization is 50 pa.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dphillips</author>
    <author>Dan Phillips</author>
  </authors>
  <commentList>
    <comment ref="A13" authorId="0" shapeId="0" xr:uid="{00000000-0006-0000-0800-000001000000}">
      <text>
        <r>
          <rPr>
            <b/>
            <sz val="9"/>
            <color indexed="81"/>
            <rFont val="Tahoma"/>
            <family val="2"/>
          </rPr>
          <t>dphillips:</t>
        </r>
        <r>
          <rPr>
            <sz val="9"/>
            <color indexed="81"/>
            <rFont val="Tahoma"/>
            <family val="2"/>
          </rPr>
          <t xml:space="preserve">
Height from Grade to highest ceiling of pressure boundary</t>
        </r>
      </text>
    </comment>
    <comment ref="A45" authorId="1" shapeId="0" xr:uid="{00000000-0006-0000-0800-000002000000}">
      <text>
        <r>
          <rPr>
            <b/>
            <sz val="9"/>
            <color indexed="81"/>
            <rFont val="Tahoma"/>
            <family val="2"/>
          </rPr>
          <t>Dan Phillips:</t>
        </r>
        <r>
          <rPr>
            <sz val="9"/>
            <color indexed="81"/>
            <rFont val="Tahoma"/>
            <family val="2"/>
          </rPr>
          <t xml:space="preserve">
If there is no fan present, that is considered an intermittant fan configuration.  Not a continuous fan configuration.
Answer the question 'No'.</t>
        </r>
      </text>
    </comment>
    <comment ref="D45" authorId="1" shapeId="0" xr:uid="{00000000-0006-0000-0800-000003000000}">
      <text>
        <r>
          <rPr>
            <b/>
            <sz val="9"/>
            <color indexed="81"/>
            <rFont val="Tahoma"/>
            <family val="2"/>
          </rPr>
          <t>Dan Phillips:</t>
        </r>
        <r>
          <rPr>
            <sz val="9"/>
            <color indexed="81"/>
            <rFont val="Tahoma"/>
            <family val="2"/>
          </rPr>
          <t xml:space="preserve">
If there is no fan present, that is considered an intermittant fan configuration.  Not a continuous fan configuration.
Answer the question 'No'.</t>
        </r>
      </text>
    </comment>
    <comment ref="A46" authorId="1" shapeId="0" xr:uid="{00000000-0006-0000-0800-000004000000}">
      <text>
        <r>
          <rPr>
            <b/>
            <sz val="9"/>
            <color indexed="81"/>
            <rFont val="Tahoma"/>
            <family val="2"/>
          </rPr>
          <t>Dan Phillips:</t>
        </r>
        <r>
          <rPr>
            <sz val="9"/>
            <color indexed="81"/>
            <rFont val="Tahoma"/>
            <family val="2"/>
          </rPr>
          <t xml:space="preserve">
Fan flow rate should be measured while it is operating at its stated use speed.  
If you are using the fan as a continuous fan, measure the flow rate at the fan's continuous speed.  
If you are using the fan as an intermittant fan, measure the flow rate at the fan's high speed.
If there is no fan, it is moving 0 cfm.</t>
        </r>
      </text>
    </comment>
    <comment ref="D46" authorId="1" shapeId="0" xr:uid="{00000000-0006-0000-0800-000005000000}">
      <text>
        <r>
          <rPr>
            <b/>
            <sz val="9"/>
            <color indexed="81"/>
            <rFont val="Tahoma"/>
            <family val="2"/>
          </rPr>
          <t>Dan Phillips:</t>
        </r>
        <r>
          <rPr>
            <sz val="9"/>
            <color indexed="81"/>
            <rFont val="Tahoma"/>
            <family val="2"/>
          </rPr>
          <t xml:space="preserve">
Fan flow rate should be measured while it is operating at its stated use speed.  
If you are using the fan as a continuous fan, measure the flow rate at the fan's continuous speed.  
If you are using the fan as an intermittant fan, measure the flow rate at the fan's high speed.
If there is no fan, it is moving 0 cfm.</t>
        </r>
      </text>
    </comment>
  </commentList>
</comments>
</file>

<file path=xl/sharedStrings.xml><?xml version="1.0" encoding="utf-8"?>
<sst xmlns="http://schemas.openxmlformats.org/spreadsheetml/2006/main" count="930" uniqueCount="496">
  <si>
    <t>Living Space</t>
  </si>
  <si>
    <t>Avg Ceiling Height</t>
  </si>
  <si>
    <t>Total Structure Height</t>
  </si>
  <si>
    <t>CFM50</t>
  </si>
  <si>
    <t># Bedrooms</t>
  </si>
  <si>
    <t># Occupants</t>
  </si>
  <si>
    <t>.4 ACH</t>
  </si>
  <si>
    <t>Location:</t>
  </si>
  <si>
    <t>Mean</t>
  </si>
  <si>
    <t>Median</t>
  </si>
  <si>
    <t>1 ACH</t>
  </si>
  <si>
    <t>ACH50</t>
  </si>
  <si>
    <t>Old .4 ACH MVR</t>
  </si>
  <si>
    <t>Section 4.1</t>
  </si>
  <si>
    <t>Occupant</t>
  </si>
  <si>
    <t># of occupants</t>
  </si>
  <si>
    <t># bedrms</t>
  </si>
  <si>
    <t># people</t>
  </si>
  <si>
    <t>CFM</t>
  </si>
  <si>
    <t>Total Fan flow rate</t>
  </si>
  <si>
    <t>ASHRAE 119 &amp; 136 Factor</t>
  </si>
  <si>
    <t>Needed measured difference</t>
  </si>
  <si>
    <t>This needs to be greater than .4 ACH</t>
  </si>
  <si>
    <t>Kitchen volume</t>
  </si>
  <si>
    <t>Is the fan rated for continuous use?</t>
  </si>
  <si>
    <t>Kitchen analysis</t>
  </si>
  <si>
    <t>Bath analysis</t>
  </si>
  <si>
    <t>Bath 1 net</t>
  </si>
  <si>
    <t>Bath 2 net</t>
  </si>
  <si>
    <t>Bath 3 net</t>
  </si>
  <si>
    <t>Bath 4 net</t>
  </si>
  <si>
    <t>Amount to add to whole house ventilation</t>
  </si>
  <si>
    <t>Drop down</t>
  </si>
  <si>
    <t>Intermittant</t>
  </si>
  <si>
    <t>Continuous</t>
  </si>
  <si>
    <t>Spot Ventilation deficits</t>
  </si>
  <si>
    <t>Int. deficit</t>
  </si>
  <si>
    <t>Cont. deficit</t>
  </si>
  <si>
    <t>Spot</t>
  </si>
  <si>
    <t>Int. math</t>
  </si>
  <si>
    <t>Cont. math</t>
  </si>
  <si>
    <t>No Ventilation Rate</t>
  </si>
  <si>
    <t>No</t>
  </si>
  <si>
    <t>Existing Home Information (Section 4.1)</t>
  </si>
  <si>
    <t>Local Exhaust (Section 5.1)</t>
  </si>
  <si>
    <t>Kitchen</t>
  </si>
  <si>
    <t>Does this bathroom exist?</t>
  </si>
  <si>
    <t>Is there an operable window?</t>
  </si>
  <si>
    <t>Measured fan flow rate (cfm)</t>
  </si>
  <si>
    <t>In compliance?</t>
  </si>
  <si>
    <t>Continuous Mechanical Ventilation needed:</t>
  </si>
  <si>
    <t>Mechanical deficit</t>
  </si>
  <si>
    <t>cuft</t>
  </si>
  <si>
    <t>cfm</t>
  </si>
  <si>
    <t>cf hour</t>
  </si>
  <si>
    <t>INPUT RELEVANT DATA IN RED CELLS</t>
  </si>
  <si>
    <t>Min of run time</t>
  </si>
  <si>
    <t>CFH</t>
  </si>
  <si>
    <t>Cheat Test</t>
  </si>
  <si>
    <t>Bath1</t>
  </si>
  <si>
    <t>Bath2</t>
  </si>
  <si>
    <t>Bath3</t>
  </si>
  <si>
    <t>Bath4</t>
  </si>
  <si>
    <t>Section 4.1.2 Infiltration Credit</t>
  </si>
  <si>
    <t>ELA multiplier</t>
  </si>
  <si>
    <t>ELA</t>
  </si>
  <si>
    <t>Normalized Leakage</t>
  </si>
  <si>
    <t>4.5a</t>
  </si>
  <si>
    <t>Effective Annual Average Infiltration Rate</t>
  </si>
  <si>
    <t>Infiltration credit</t>
  </si>
  <si>
    <t>Random</t>
  </si>
  <si>
    <t>There is still something missing!</t>
  </si>
  <si>
    <t>I don't think so.</t>
  </si>
  <si>
    <t>You aren't done yet.</t>
  </si>
  <si>
    <t>Verbage</t>
  </si>
  <si>
    <t>Not quite finished.</t>
  </si>
  <si>
    <t>Client Name</t>
  </si>
  <si>
    <t>Date</t>
  </si>
  <si>
    <t>Yes</t>
  </si>
  <si>
    <t>Whole house ventilation req (cfm):</t>
  </si>
  <si>
    <t>Local ventilation deficit (cfm):</t>
  </si>
  <si>
    <t>Infiltration Credit (cfm):</t>
  </si>
  <si>
    <t>No need to ventilate rate (cfm):</t>
  </si>
  <si>
    <t>Is structure used for combustion air?</t>
  </si>
  <si>
    <t>Bath 1</t>
  </si>
  <si>
    <t>Bath 2</t>
  </si>
  <si>
    <t>Bath 3</t>
  </si>
  <si>
    <t>Bath 4</t>
  </si>
  <si>
    <t>Dyersburg, TN</t>
  </si>
  <si>
    <t>Quincy, IL</t>
  </si>
  <si>
    <t>Keokuk, IA</t>
  </si>
  <si>
    <t>Kansas City (airport)</t>
  </si>
  <si>
    <t>St. Louis</t>
  </si>
  <si>
    <t>Springfield</t>
  </si>
  <si>
    <t>Poplar Bluff</t>
  </si>
  <si>
    <t>Cape Girardeau</t>
  </si>
  <si>
    <t>Joplin</t>
  </si>
  <si>
    <t>Columbia</t>
  </si>
  <si>
    <t>Farmington</t>
  </si>
  <si>
    <t>Kirksville</t>
  </si>
  <si>
    <t>Fort Leonard</t>
  </si>
  <si>
    <t>Jefferson City Memorial</t>
  </si>
  <si>
    <t>Kaiser Memorial</t>
  </si>
  <si>
    <t>Whiteman AFB</t>
  </si>
  <si>
    <t>St. Joseph Rosecrans Memorial</t>
  </si>
  <si>
    <t>Kansas City (downtown)</t>
  </si>
  <si>
    <t>Vichy Rolla</t>
  </si>
  <si>
    <t>Missouri Weatherization Assistance Program</t>
  </si>
  <si>
    <t>ASHRAE 62.2 Form</t>
  </si>
  <si>
    <t>FINAL INSPECTION ONLY:</t>
  </si>
  <si>
    <t>Was a fan installed/retrofit to comply with ASHRAE 62.2?</t>
  </si>
  <si>
    <t>If a fan was installed/retrofit, fill out the information below for the fan:</t>
  </si>
  <si>
    <t>Measured CFM of fan used to comply with ASHRAE 62.2</t>
  </si>
  <si>
    <t xml:space="preserve">Minutes fan is set to run </t>
  </si>
  <si>
    <t>On the graph above, if the red triangle is on or above the the blue line, then the home is in compliance with ASHRAE 62.2.</t>
  </si>
  <si>
    <t>Comments:</t>
  </si>
  <si>
    <t>July 2013</t>
  </si>
  <si>
    <t>Auditor/Inspector Initials</t>
  </si>
  <si>
    <t>Job Number</t>
  </si>
  <si>
    <t>Final Inspection CFM50</t>
  </si>
  <si>
    <t>Job Number:</t>
  </si>
  <si>
    <t>Client Name:</t>
  </si>
  <si>
    <t>Blower Door Test Data</t>
  </si>
  <si>
    <t>Pre-test</t>
  </si>
  <si>
    <t>Post-test</t>
  </si>
  <si>
    <t>Basement Door</t>
  </si>
  <si>
    <t>Building Pressure</t>
  </si>
  <si>
    <t>pa</t>
  </si>
  <si>
    <t>Flow Ring Installed</t>
  </si>
  <si>
    <r>
      <t>CFM</t>
    </r>
    <r>
      <rPr>
        <vertAlign val="subscript"/>
        <sz val="9"/>
        <rFont val="Arial"/>
        <family val="2"/>
      </rPr>
      <t>50</t>
    </r>
  </si>
  <si>
    <r>
      <t>CFM</t>
    </r>
    <r>
      <rPr>
        <vertAlign val="subscript"/>
        <sz val="8"/>
        <rFont val="Arial"/>
        <family val="2"/>
      </rPr>
      <t>50</t>
    </r>
  </si>
  <si>
    <r>
      <t xml:space="preserve">Zonal Pressure Diagnostics </t>
    </r>
    <r>
      <rPr>
        <sz val="7"/>
        <rFont val="Arial"/>
        <family val="2"/>
      </rPr>
      <t>(WRT Indoors)</t>
    </r>
  </si>
  <si>
    <t>Attic</t>
  </si>
  <si>
    <t>Unconditioned Basement/Crawlspace</t>
  </si>
  <si>
    <t>Attached Garage</t>
  </si>
  <si>
    <r>
      <t xml:space="preserve">Initial Auditor </t>
    </r>
    <r>
      <rPr>
        <sz val="8"/>
        <rFont val="Arial"/>
        <family val="2"/>
      </rPr>
      <t>(Print Name)</t>
    </r>
  </si>
  <si>
    <t>Initial Audit Date</t>
  </si>
  <si>
    <r>
      <t>Target CFM</t>
    </r>
    <r>
      <rPr>
        <vertAlign val="subscript"/>
        <sz val="9"/>
        <rFont val="Arial"/>
        <family val="2"/>
      </rPr>
      <t>50</t>
    </r>
  </si>
  <si>
    <r>
      <t>CFM</t>
    </r>
    <r>
      <rPr>
        <vertAlign val="subscript"/>
        <sz val="8"/>
        <rFont val="Arial"/>
        <family val="2"/>
      </rPr>
      <t>50</t>
    </r>
    <r>
      <rPr>
        <sz val="8"/>
        <rFont val="Arial"/>
        <family val="2"/>
      </rPr>
      <t xml:space="preserve"> </t>
    </r>
    <r>
      <rPr>
        <sz val="7"/>
        <rFont val="Arial"/>
        <family val="2"/>
      </rPr>
      <t>(must match target used in the computerized audit)</t>
    </r>
  </si>
  <si>
    <t>Within the specified guidelines the agency has:</t>
  </si>
  <si>
    <t>Correctly followed the computerized audit priority system and associated cost estimates</t>
  </si>
  <si>
    <t>Home is in compliance with ASHRAE 62.2</t>
  </si>
  <si>
    <t>All measures and materials listed on the job work order are installed</t>
  </si>
  <si>
    <t>Signature</t>
  </si>
  <si>
    <r>
      <t xml:space="preserve">Rework Final Inspector </t>
    </r>
    <r>
      <rPr>
        <sz val="7"/>
        <rFont val="Arial"/>
        <family val="2"/>
      </rPr>
      <t>(Print Name)</t>
    </r>
  </si>
  <si>
    <t>Location of Weatherization Labels</t>
  </si>
  <si>
    <t>1.</t>
  </si>
  <si>
    <t>2.</t>
  </si>
  <si>
    <t>Fuel Types</t>
  </si>
  <si>
    <t>Heating System</t>
  </si>
  <si>
    <t>Water Heater</t>
  </si>
  <si>
    <t>Oven</t>
  </si>
  <si>
    <t>Dryer</t>
  </si>
  <si>
    <t xml:space="preserve"> WAP Field Audit Forms General Information</t>
  </si>
  <si>
    <t>Address:</t>
  </si>
  <si>
    <t>City/Zip</t>
  </si>
  <si>
    <t>Phone:</t>
  </si>
  <si>
    <t>Job #:</t>
  </si>
  <si>
    <t>Funding Source(s):</t>
  </si>
  <si>
    <t>Initial Auditor:</t>
  </si>
  <si>
    <t>Intial Audit Date:</t>
  </si>
  <si>
    <t>Infiltration Inspection Date:</t>
  </si>
  <si>
    <t xml:space="preserve"> HVAC Final Inspector</t>
  </si>
  <si>
    <t>HVAC Inspection Date:</t>
  </si>
  <si>
    <t>Client Interview &amp; Auditor Assessment Form</t>
  </si>
  <si>
    <t>Name:</t>
  </si>
  <si>
    <t>Date:</t>
  </si>
  <si>
    <t>City/Zip:</t>
  </si>
  <si>
    <t>General Information</t>
  </si>
  <si>
    <t>How long have you lived here?</t>
  </si>
  <si>
    <t>Years</t>
  </si>
  <si>
    <t>Approximate age of home?</t>
  </si>
  <si>
    <t>Does your home or certain rooms get too warm?</t>
  </si>
  <si>
    <t>If yes where:</t>
  </si>
  <si>
    <t>Does your home or certain rooms get too cold?</t>
  </si>
  <si>
    <t>Do you have any noticeable drafty areas?</t>
  </si>
  <si>
    <t>Do you close off any rooms during heat season?</t>
  </si>
  <si>
    <t>Any noticeable moisture problems?</t>
  </si>
  <si>
    <t>Do you have a cloths dryer?</t>
  </si>
  <si>
    <t>Is dryer vented to outside?</t>
  </si>
  <si>
    <t>Do you have a fireplace?</t>
  </si>
  <si>
    <t>If Yes, working damper?</t>
  </si>
  <si>
    <t>Use fireplace often?</t>
  </si>
  <si>
    <t>Heating, Air Conditioning &amp; Domestic Hot Water</t>
  </si>
  <si>
    <t>Did the primary heating system work last winter?</t>
  </si>
  <si>
    <t>Any repairs on heating system in last 2-3 years?</t>
  </si>
  <si>
    <t>Heating system clean &amp; tune in past 2-3 years?</t>
  </si>
  <si>
    <t>Do you change your filter regularly?</t>
  </si>
  <si>
    <t>Do you use separate space heaters for heating?</t>
  </si>
  <si>
    <t>If yes fuel type:</t>
  </si>
  <si>
    <t>Do you use your cook stove for heating?</t>
  </si>
  <si>
    <t>Cook stove fuel type:</t>
  </si>
  <si>
    <t>Do you have a programmable thermostat?</t>
  </si>
  <si>
    <t>If yes high setting is:</t>
  </si>
  <si>
    <t>*F</t>
  </si>
  <si>
    <t>Low setting:</t>
  </si>
  <si>
    <t>If no programmable thermostat, do you practice manual setback at certain times?</t>
  </si>
  <si>
    <t>Health &amp; Safety Issues</t>
  </si>
  <si>
    <t>Any dizziness, headaches, nausea flu-like symptoms during heating season?</t>
  </si>
  <si>
    <t>Is there any condensation build-up in your home?</t>
  </si>
  <si>
    <t>If Yes where:</t>
  </si>
  <si>
    <t>Is there mold or mildew in your home?</t>
  </si>
  <si>
    <t>Does your basement get wet during certain times of the year?</t>
  </si>
  <si>
    <t>Does your home have any issues with pest infestations?</t>
  </si>
  <si>
    <t>Does any member of your household have issues with asthma?</t>
  </si>
  <si>
    <t>If Yes whom:</t>
  </si>
  <si>
    <t>Has your home been certified as free from lead-based paint?</t>
  </si>
  <si>
    <t>Has any member of your household been tested for lead exposure?</t>
  </si>
  <si>
    <t>If tested for lead, what were the results?</t>
  </si>
  <si>
    <t>Do you have any concerns I have not addressed?</t>
  </si>
  <si>
    <t>Auditor Pollution &amp; Moisture Assessment (Check all that apply)</t>
  </si>
  <si>
    <t>Moisture</t>
  </si>
  <si>
    <t>Mold/Mildew</t>
  </si>
  <si>
    <t>Other Hazards</t>
  </si>
  <si>
    <t>Pre Test Date:</t>
  </si>
  <si>
    <t>Post Test Date:</t>
  </si>
  <si>
    <t>Pre Test</t>
  </si>
  <si>
    <t>Post Test</t>
  </si>
  <si>
    <t>Yes / No</t>
  </si>
  <si>
    <t>3.</t>
  </si>
  <si>
    <t>4.</t>
  </si>
  <si>
    <t>5.</t>
  </si>
  <si>
    <t>6.</t>
  </si>
  <si>
    <t>7.</t>
  </si>
  <si>
    <t>8.</t>
  </si>
  <si>
    <t>9.</t>
  </si>
  <si>
    <t>10.</t>
  </si>
  <si>
    <t>Pa</t>
  </si>
  <si>
    <t>11.</t>
  </si>
  <si>
    <t>12.</t>
  </si>
  <si>
    <t>13.</t>
  </si>
  <si>
    <t>Open / Closed</t>
  </si>
  <si>
    <t>14.</t>
  </si>
  <si>
    <t>On / Off</t>
  </si>
  <si>
    <t>15.</t>
  </si>
  <si>
    <t>16.</t>
  </si>
  <si>
    <t>What are the dominant forces causing depressurization?</t>
  </si>
  <si>
    <t>17.</t>
  </si>
  <si>
    <t>a. Appliance 1 description:</t>
  </si>
  <si>
    <t>b. Appliance 2 description:</t>
  </si>
  <si>
    <t>c. Appliance 3 description:</t>
  </si>
  <si>
    <t>d. Appliance 4 description:</t>
  </si>
  <si>
    <t>18.</t>
  </si>
  <si>
    <t>Return dwelling, exhaust fans, and combustion appliances to normal settings.</t>
  </si>
  <si>
    <t>Notes:</t>
  </si>
  <si>
    <t>Diagnostic Field Form</t>
  </si>
  <si>
    <t>#</t>
  </si>
  <si>
    <t>Room</t>
  </si>
  <si>
    <t>Fan Pressure</t>
  </si>
  <si>
    <t>%</t>
  </si>
  <si>
    <t>Mechanical Systems Audit Form</t>
  </si>
  <si>
    <t>General Heating System Information</t>
  </si>
  <si>
    <t>Manufacturer:</t>
  </si>
  <si>
    <t>Serial No:</t>
  </si>
  <si>
    <t>Model No.:</t>
  </si>
  <si>
    <t>Input:</t>
  </si>
  <si>
    <t>kBtu</t>
  </si>
  <si>
    <t>Output:</t>
  </si>
  <si>
    <t>Primary Fuel Type:</t>
  </si>
  <si>
    <t>Secondary Fuel Type:</t>
  </si>
  <si>
    <t xml:space="preserve">Existing System Type: </t>
  </si>
  <si>
    <t>Is Heating System Working?</t>
  </si>
  <si>
    <t>Cracked Heat Exchanger</t>
  </si>
  <si>
    <t>High Carbon Monoxide</t>
  </si>
  <si>
    <t>Clean and Tune Needed</t>
  </si>
  <si>
    <t>Gas Leaks</t>
  </si>
  <si>
    <t>Designed Heat Rise Range:</t>
  </si>
  <si>
    <t>°F</t>
  </si>
  <si>
    <t>to</t>
  </si>
  <si>
    <t>Venting Problems:</t>
  </si>
  <si>
    <t>Asbestos Present:</t>
  </si>
  <si>
    <t>Carbon Indicators:</t>
  </si>
  <si>
    <t>Safety Disconnects Present</t>
  </si>
  <si>
    <t>Ductwork Holes:</t>
  </si>
  <si>
    <t>Adequate Combustion Air</t>
  </si>
  <si>
    <t>Thermostat Location</t>
  </si>
  <si>
    <t>Blower Drive</t>
  </si>
  <si>
    <t>Anticipator</t>
  </si>
  <si>
    <t>Blower Wheel</t>
  </si>
  <si>
    <t>High Limit Setting</t>
  </si>
  <si>
    <t>Air Conditioning Coil</t>
  </si>
  <si>
    <t>Fan On/Off Control</t>
  </si>
  <si>
    <t>A-Coil Condition</t>
  </si>
  <si>
    <t>General Air Conditioning and Heat Pump Information</t>
  </si>
  <si>
    <t>SEER*:</t>
  </si>
  <si>
    <r>
      <t>HSPF</t>
    </r>
    <r>
      <rPr>
        <sz val="6"/>
        <rFont val="Arial"/>
        <family val="2"/>
      </rPr>
      <t>(for heat pumps)</t>
    </r>
    <r>
      <rPr>
        <sz val="9"/>
        <rFont val="Arial"/>
        <family val="2"/>
      </rPr>
      <t>:</t>
    </r>
  </si>
  <si>
    <t>Cooling Output:</t>
  </si>
  <si>
    <t>Heat Pump Heating Output:</t>
  </si>
  <si>
    <t>Type:</t>
  </si>
  <si>
    <t>* Note: SEER values are not given on Room Air Conditioners, EER values are given and must be converted to SEER.</t>
  </si>
  <si>
    <t>General Water Heater Information</t>
  </si>
  <si>
    <t>Gallons:</t>
  </si>
  <si>
    <t xml:space="preserve">Tank Leak: </t>
  </si>
  <si>
    <t>Fuel Type:</t>
  </si>
  <si>
    <t>Venting:</t>
  </si>
  <si>
    <t>Comments</t>
  </si>
  <si>
    <t>FINAL INSPECTION- Replacement Heating System Information -FINAL INSPECTION</t>
  </si>
  <si>
    <t>AFUE:</t>
  </si>
  <si>
    <t>-over-</t>
  </si>
  <si>
    <t>DIAGNOSTIC TESTS: Pre-Test</t>
  </si>
  <si>
    <t>Return Air Temp:</t>
  </si>
  <si>
    <t>Supply Air Temp:</t>
  </si>
  <si>
    <t>Heat Rise (∆T):</t>
  </si>
  <si>
    <t>- - Pre-Test- -</t>
  </si>
  <si>
    <t>Furnace</t>
  </si>
  <si>
    <t>Port 1</t>
  </si>
  <si>
    <t>Port 2</t>
  </si>
  <si>
    <t>Port 3</t>
  </si>
  <si>
    <t>Port 4</t>
  </si>
  <si>
    <t>Gas Oven</t>
  </si>
  <si>
    <t>Other</t>
  </si>
  <si>
    <t>Attach the Combustion Gas Analyzer Printouts to This Page</t>
  </si>
  <si>
    <t>DIAGNOSTIC TESTS: Post-Test</t>
  </si>
  <si>
    <t>- - Post-Test- -</t>
  </si>
  <si>
    <t>Baseload Replacement and Ventilation Audit Form</t>
  </si>
  <si>
    <t>Existing Refrigerator Model</t>
  </si>
  <si>
    <t>Cubic Feet:</t>
  </si>
  <si>
    <t>Style:</t>
  </si>
  <si>
    <t>Defrost:</t>
  </si>
  <si>
    <t>Available Space Dimensions</t>
  </si>
  <si>
    <t>Height (in):</t>
  </si>
  <si>
    <t>Width (in):</t>
  </si>
  <si>
    <t>Depth (in):</t>
  </si>
  <si>
    <t xml:space="preserve">Refrigerator Metered: </t>
  </si>
  <si>
    <t xml:space="preserve">Information on NEAT/MHEA Database: </t>
  </si>
  <si>
    <t>Metered Consumption</t>
  </si>
  <si>
    <t xml:space="preserve">Metering Minutes: </t>
  </si>
  <si>
    <t>Meter Reading (kWh):</t>
  </si>
  <si>
    <t>New Refrigerator Model</t>
  </si>
  <si>
    <t>Energy usage:</t>
  </si>
  <si>
    <t>kWh</t>
  </si>
  <si>
    <t>Installation Cost:</t>
  </si>
  <si>
    <t>Existing Shower Heads</t>
  </si>
  <si>
    <t>Number of Shower Heads:</t>
  </si>
  <si>
    <t>Average Gallons Per Minute (GPM):</t>
  </si>
  <si>
    <r>
      <t>Avg. Shower Use</t>
    </r>
    <r>
      <rPr>
        <sz val="7"/>
        <rFont val="Arial"/>
        <family val="2"/>
      </rPr>
      <t xml:space="preserve"> (per shower)</t>
    </r>
    <r>
      <rPr>
        <sz val="9"/>
        <rFont val="Arial"/>
        <family val="2"/>
      </rPr>
      <t>:</t>
    </r>
  </si>
  <si>
    <t>min/day</t>
  </si>
  <si>
    <t>Note that Low Flow Shower Heads average less than 2.5 GPM</t>
  </si>
  <si>
    <t>Existing Incandescent Lighting</t>
  </si>
  <si>
    <t>Number of Bulbs:</t>
  </si>
  <si>
    <t>Size (watts):</t>
  </si>
  <si>
    <t>Use (hrs/day):</t>
  </si>
  <si>
    <t>Mechanical Ventilation Information</t>
  </si>
  <si>
    <t>Operable Window:</t>
  </si>
  <si>
    <t>Kitchen Exhaust Fan:</t>
  </si>
  <si>
    <t>Bath Exhaust Fan:</t>
  </si>
  <si>
    <t>Measured Exhaust Fan Flow Rate:</t>
  </si>
  <si>
    <t>Kitchen Volume:</t>
  </si>
  <si>
    <t>cu. ft.</t>
  </si>
  <si>
    <t>Incidental Repair Justification Form</t>
  </si>
  <si>
    <t>Incidental Repair Justification and Low-Cost/No-Cost Activities</t>
  </si>
  <si>
    <t>●</t>
  </si>
  <si>
    <t>Incidental repairs, as defined by 10 CFR 440, means those repairs necessary for the effective performance or preservation of weatherization materials.</t>
  </si>
  <si>
    <t>Incidental repairs must be limited to those minor repairs installed by the Subgrantee and can only be installed in association with energy conservation measures (ECM) installed by the Subgrantee.</t>
  </si>
  <si>
    <t>On the form below for each incidental repair, fill out the incidental repair measure name, the associated ECM(s) for the incidental repair and the justification for installing the incidental repair (how it is necessary for the ECM(s)).</t>
  </si>
  <si>
    <t>For Low-Cost/No-Cost Activities enter material name in Incidental Measure box, enter 'LCNC' in Asociated ECM(s) box and just the Justification box to explain how material is cost effective.</t>
  </si>
  <si>
    <t>Incidental Repair #1</t>
  </si>
  <si>
    <t>Incidental Measure:</t>
  </si>
  <si>
    <t>Associated ECM(s):</t>
  </si>
  <si>
    <t>Justification for Tying to ECM(s):</t>
  </si>
  <si>
    <t>Incidental Repair #2</t>
  </si>
  <si>
    <t>Incidental Repair #3</t>
  </si>
  <si>
    <t>Incidental Repair #4</t>
  </si>
  <si>
    <t>Incidental Repair #5</t>
  </si>
  <si>
    <t>Incidental Repair #6</t>
  </si>
  <si>
    <t>Initial Audit</t>
  </si>
  <si>
    <t>Final Inspection</t>
  </si>
  <si>
    <t>Initial / Final</t>
  </si>
  <si>
    <t>Attachment 2.1</t>
  </si>
  <si>
    <t>Attachment 2.2</t>
  </si>
  <si>
    <t>Attachment 2.3</t>
  </si>
  <si>
    <t>Attachment 2.4</t>
  </si>
  <si>
    <t>Attachment 2.5</t>
  </si>
  <si>
    <t>Attachment 2.6</t>
  </si>
  <si>
    <t>Attachment 2.7</t>
  </si>
  <si>
    <t>Attachment 2.8</t>
  </si>
  <si>
    <t>Blower Door</t>
  </si>
  <si>
    <t>Ring (Open, A, B or C)</t>
  </si>
  <si>
    <t>CFM @ 50</t>
  </si>
  <si>
    <r>
      <t>CFM</t>
    </r>
    <r>
      <rPr>
        <b/>
        <vertAlign val="subscript"/>
        <sz val="9"/>
        <rFont val="Arial"/>
        <family val="2"/>
      </rPr>
      <t>50</t>
    </r>
  </si>
  <si>
    <t>In Progress 1</t>
  </si>
  <si>
    <t>In Progress 2</t>
  </si>
  <si>
    <t>In Progress 3</t>
  </si>
  <si>
    <t>Test Period</t>
  </si>
  <si>
    <t>Initial</t>
  </si>
  <si>
    <t>Final</t>
  </si>
  <si>
    <t>Duct Pressure Pan Testing</t>
  </si>
  <si>
    <t>Initial Audit Date:</t>
  </si>
  <si>
    <t>Final Insp. Date:</t>
  </si>
  <si>
    <t>Location</t>
  </si>
  <si>
    <t>Attic 1</t>
  </si>
  <si>
    <t>Attic 2</t>
  </si>
  <si>
    <t>Unconditioned Basement/Crawl 1</t>
  </si>
  <si>
    <t>Unconditioned Basement/Crawl 2</t>
  </si>
  <si>
    <t>Other:</t>
  </si>
  <si>
    <t>Attic 3</t>
  </si>
  <si>
    <t>Vermiculite Present:</t>
  </si>
  <si>
    <t>Friable Asbestos Present:</t>
  </si>
  <si>
    <t>House Data</t>
  </si>
  <si>
    <t>sq ft</t>
  </si>
  <si>
    <t>cu ft</t>
  </si>
  <si>
    <t>Square Footage of Conditioned Space:</t>
  </si>
  <si>
    <t>Volume of Conditioned Space:</t>
  </si>
  <si>
    <t>Number of Stories:</t>
  </si>
  <si>
    <t>Number of Occupants:</t>
  </si>
  <si>
    <t>Do you have an air conditioner?</t>
  </si>
  <si>
    <t>Did your air conditioner work last summer?</t>
  </si>
  <si>
    <t>Air Handler Dominant Duct Leakage</t>
  </si>
  <si>
    <t>With all exterior doors/windows closed and all interior doors open, the pressure in the home:</t>
  </si>
  <si>
    <t>Air Handler Pressure Balance</t>
  </si>
  <si>
    <t>*Negative- supply duct leakage to outside, Positive- return leakage to outside, Unchanged- equal supply and return leakage to outside.</t>
  </si>
  <si>
    <t>If Present, Test Results:</t>
  </si>
  <si>
    <t>Initial Building Pressure:</t>
  </si>
  <si>
    <t>Final Building Pressure:</t>
  </si>
  <si>
    <t xml:space="preserve">Is this home age exempt from Section 106 review? </t>
  </si>
  <si>
    <t>Auditor Signature:</t>
  </si>
  <si>
    <t>Quality Control Inspection Form</t>
  </si>
  <si>
    <r>
      <t>FINAL INSPECTION CERTIFICATION:</t>
    </r>
    <r>
      <rPr>
        <sz val="8"/>
        <rFont val="Arial"/>
        <family val="2"/>
      </rPr>
      <t xml:space="preserve"> This dwelling has been final inspected by the Quality Control Insepctor whose signatue appears below. He/she certifies that the weatherization work performed on this home has been properly done in accordance with the Standard Work Specifications, Missouri Weatherization State Plan and Technical Standards.</t>
    </r>
  </si>
  <si>
    <t>Combustion appliances are properly vented and pass spillage (if applicable)</t>
  </si>
  <si>
    <t>Carbon monoxide levels are within the standards for equipment and indoor air quality</t>
  </si>
  <si>
    <t>Workmanship meets or exceeds standards</t>
  </si>
  <si>
    <t>Combustion Appliance Spillage Test Form</t>
  </si>
  <si>
    <t>Combustion Appliance Spillage Test Procedure</t>
  </si>
  <si>
    <t>Measure and record baseline pressure of CAZ with reference to (WRT) outdoors.</t>
  </si>
  <si>
    <t>Turn on all exhaust fans and dryers.  Measure and record the pressure of CAZ WRT outdoors.</t>
  </si>
  <si>
    <t>● Is the air handler on or off?</t>
  </si>
  <si>
    <t>● Are the interior CAZ doors open or closed?</t>
  </si>
  <si>
    <t>Measure and record  pressure of CAZ with reference to (WRT) outdoors.</t>
  </si>
  <si>
    <t>Open interior doors to the CAZ.  Is the pressure in the CAZ more negative WRT outdoors? If yes, the CAZ doors remain open. If no, the CAZ doors are to be closed.</t>
  </si>
  <si>
    <t>Turn on air handler(s).  Is the pressure in the CAZ more negative WRT outdoors? If yes, the air handler is to remain on. If no, the air handler is to be turned off.</t>
  </si>
  <si>
    <t>Before a home can be considered complete and turned in for reimbursement, all appliances must pass the Combustion Appliance Spilalge Test. Do all appliances pass spillage under greatest depressurizaiton achieved?</t>
  </si>
  <si>
    <t>Does the combustion appliance reside in a combustion appliance zone (CAZ) in or adjacent to the living space and/or conditioned space of the home?  If yes, proceed with  Combustion Appliance Spillage Test step 2. If no, no further spillage testing necessary.</t>
  </si>
  <si>
    <t xml:space="preserve">Set combustion water heaters to pilot and turn off heating/cooling systems. Turn off all exhaust fans and dryers. Extinguish all fires and close fireplace dampers. Outdoor openings for combusiton air should remain open.  </t>
  </si>
  <si>
    <t>Close all exterior doors and windows. Close all interior doors to rooms without exhaust fans or forced air returns. Close all CAZ doors.</t>
  </si>
  <si>
    <r>
      <t xml:space="preserve">Test Steps </t>
    </r>
    <r>
      <rPr>
        <sz val="9"/>
        <rFont val="Arial"/>
        <family val="2"/>
      </rPr>
      <t>(refer to Technical Operation Manual for details)</t>
    </r>
  </si>
  <si>
    <t>If appliance spills during Step 13 after 2 minutes, re-test under natural conditions.  Does the appliance spill after 2 minutes under natural conditions?</t>
  </si>
  <si>
    <t>Are all combustion appliances either direct vent or power vent systems.  If no, proceed with  Combustion Appliance Spillage Test Step 4.  If yes, no further spillage testing necessary, proceed to combustion testing.</t>
  </si>
  <si>
    <t>Visually inspect combustion appliances and venting before proceeding.</t>
  </si>
  <si>
    <r>
      <t>Perform combusiton testing and record on the Mechanical Systems Audit Form (i.e. SSE, CO(O), O</t>
    </r>
    <r>
      <rPr>
        <sz val="6"/>
        <rFont val="Arial"/>
        <family val="2"/>
      </rPr>
      <t>2</t>
    </r>
    <r>
      <rPr>
        <sz val="8"/>
        <rFont val="Arial"/>
        <family val="2"/>
      </rPr>
      <t>, stack temperature, etc).</t>
    </r>
  </si>
  <si>
    <r>
      <t xml:space="preserve">Measure and record  pressure of CAZ with reference to (WRT) outdoors.  </t>
    </r>
    <r>
      <rPr>
        <b/>
        <u/>
        <sz val="8"/>
        <rFont val="Arial"/>
        <family val="2"/>
      </rPr>
      <t>This is the greatest depressurization achieved</t>
    </r>
    <r>
      <rPr>
        <b/>
        <sz val="8"/>
        <rFont val="Arial"/>
        <family val="2"/>
      </rPr>
      <t>.</t>
    </r>
  </si>
  <si>
    <t>Fire the appliances, check ambient CO and test for spillage, starting with the appliance with the smallest BTU. Does the appliance spill after 2 minutes?</t>
  </si>
  <si>
    <t>Ambient CO:</t>
  </si>
  <si>
    <t>If dwelling has other combustion appliance zones, repeat test at that location.</t>
  </si>
  <si>
    <t>Heating System Type:</t>
  </si>
  <si>
    <t>Yr. Manufactured:</t>
  </si>
  <si>
    <t>Heating System Controls and Components</t>
  </si>
  <si>
    <r>
      <t xml:space="preserve">Infiltration QCI </t>
    </r>
    <r>
      <rPr>
        <sz val="7"/>
        <rFont val="Arial"/>
        <family val="2"/>
      </rPr>
      <t>(Print Name)</t>
    </r>
  </si>
  <si>
    <r>
      <t>HVAC QCI</t>
    </r>
    <r>
      <rPr>
        <sz val="7"/>
        <rFont val="Arial"/>
        <family val="2"/>
      </rPr>
      <t xml:space="preserve"> (Print Name)</t>
    </r>
  </si>
  <si>
    <t>Comments or Additional Action Required:</t>
  </si>
  <si>
    <t>Inspection of Aditional Action Required:</t>
  </si>
  <si>
    <t>Additional Action</t>
  </si>
  <si>
    <t>When an ECM, Health and Safety measure or Incidental Repair listed on the Recommended Measures is removed from the work scope, a written Change Work Order and documentation in MoWAP is required.</t>
  </si>
  <si>
    <t>Change Order #1</t>
  </si>
  <si>
    <t>Change Order #2</t>
  </si>
  <si>
    <t>Change Order #3</t>
  </si>
  <si>
    <t>Change Order #4</t>
  </si>
  <si>
    <t>Measure:</t>
  </si>
  <si>
    <t>Justification for Change Order:</t>
  </si>
  <si>
    <t>Signature of Change Order Approval:</t>
  </si>
  <si>
    <t>Change Work Order Form</t>
  </si>
  <si>
    <t xml:space="preserve">When significant additional work is found to be necessary to complete a measure that is already on the work scope, documentation is required in MoWAP; however, a written change order is not necessary.  Example:  A window replacement was part of the work scope.  When the old window was removed, it was discovered that the framing was too rotted to install the new window.  Additional work and materials caused a significant increase in the cost of the measure.    Documentation must be included in MoWAP explaining the circumstances which resulted in the additional cost; however, a written Change Work Order is not necessary.  </t>
  </si>
  <si>
    <t>When a substantial alteration to a group of measures is found to be necessary, a written Change Work Order and documentation in MoWAP is required.  In this situation the 'Other' checkbox would be used.  Example: All walls were evaluated to have insulation installed, but it was found during installation that one wall is already insulated and therefore will not be insulated.</t>
  </si>
  <si>
    <t>When an ECM or Health and Safety measure that is not listed on the Recommended Measures is added to the work scope, a written Change Work Order and documentation in MoWAP is required.</t>
  </si>
  <si>
    <t>Test Results</t>
  </si>
  <si>
    <t xml:space="preserve">Aditional Actions Taken: </t>
  </si>
  <si>
    <t>These are the actions taken if an appliance does not pass spillage under the greatest depressurization (step 13).</t>
  </si>
  <si>
    <t>Printed Name of Tester:</t>
  </si>
  <si>
    <t>.</t>
  </si>
  <si>
    <t xml:space="preserve"> </t>
  </si>
  <si>
    <t>Turn on all exhaust fans and clothes dryers.  Measure and record the pressure of CAZ WRT outdoors.</t>
  </si>
  <si>
    <t xml:space="preserve">8. </t>
  </si>
  <si>
    <t xml:space="preserve">Turn on air handler(s).  Measure and record the pressure of the CAZ WRT outdoors. </t>
  </si>
  <si>
    <t>If dwelling has other combustion appliance zones, repeat steps 1-14 and complete an additional CAZ form for each location.</t>
  </si>
  <si>
    <t>List all Work performed at the home today</t>
  </si>
  <si>
    <t xml:space="preserve">Was work performed on the home today that could potentially affect the drafting appliances?  </t>
  </si>
  <si>
    <t>Daily Combustion Appliance Zone (CAZ) Test Form</t>
  </si>
  <si>
    <t>YES / NO</t>
  </si>
  <si>
    <t>ON / OFF</t>
  </si>
  <si>
    <t>OPEN / CLOSED</t>
  </si>
  <si>
    <r>
      <t xml:space="preserve">● If </t>
    </r>
    <r>
      <rPr>
        <u/>
        <sz val="8"/>
        <rFont val="Arial"/>
        <family val="2"/>
      </rPr>
      <t>YES</t>
    </r>
    <r>
      <rPr>
        <sz val="8"/>
        <rFont val="Arial"/>
        <family val="2"/>
      </rPr>
      <t xml:space="preserve">, Proceed to the test Steps below, If </t>
    </r>
    <r>
      <rPr>
        <u/>
        <sz val="8"/>
        <rFont val="Arial"/>
        <family val="2"/>
      </rPr>
      <t>NO</t>
    </r>
    <r>
      <rPr>
        <sz val="8"/>
        <rFont val="Arial"/>
        <family val="2"/>
      </rPr>
      <t xml:space="preserve">, Proceed to Signature at bottom of page. </t>
    </r>
  </si>
  <si>
    <r>
      <t xml:space="preserve">Open interior doors to the CAZ.  Is the pressure in the CAZ more negative WRT outdoors? If </t>
    </r>
    <r>
      <rPr>
        <u/>
        <sz val="8"/>
        <rFont val="Arial"/>
        <family val="2"/>
      </rPr>
      <t>YES</t>
    </r>
    <r>
      <rPr>
        <sz val="8"/>
        <rFont val="Arial"/>
        <family val="2"/>
      </rPr>
      <t xml:space="preserve">, the CAZ doors remain open. If </t>
    </r>
    <r>
      <rPr>
        <u/>
        <sz val="8"/>
        <rFont val="Arial"/>
        <family val="2"/>
      </rPr>
      <t>NO</t>
    </r>
    <r>
      <rPr>
        <sz val="8"/>
        <rFont val="Arial"/>
        <family val="2"/>
      </rPr>
      <t>, the CAZ doors are to be closed.</t>
    </r>
  </si>
  <si>
    <r>
      <t xml:space="preserve"> With the air handler on, is the pressure in the CAZ more negative WRT outdoors than in step #6 and #7?   If </t>
    </r>
    <r>
      <rPr>
        <u/>
        <sz val="8"/>
        <rFont val="Arial"/>
        <family val="2"/>
      </rPr>
      <t>YES</t>
    </r>
    <r>
      <rPr>
        <sz val="8"/>
        <rFont val="Arial"/>
        <family val="2"/>
      </rPr>
      <t xml:space="preserve">, the air handler is to remain on. If </t>
    </r>
    <r>
      <rPr>
        <u/>
        <sz val="8"/>
        <rFont val="Arial"/>
        <family val="2"/>
      </rPr>
      <t>NO</t>
    </r>
    <r>
      <rPr>
        <sz val="8"/>
        <rFont val="Arial"/>
        <family val="2"/>
      </rPr>
      <t>, the air handler is to be turned off.</t>
    </r>
  </si>
  <si>
    <r>
      <t xml:space="preserve">Before a home can be left for the day, all appliances must pass the Daily CAZ Test or actions must be taken to make the appliances safe until further action can be taken. Do all appliances pass spillage under greatest depressurizaiton achieved?  If </t>
    </r>
    <r>
      <rPr>
        <u/>
        <sz val="8"/>
        <rFont val="Arial"/>
        <family val="2"/>
      </rPr>
      <t>NO</t>
    </r>
    <r>
      <rPr>
        <sz val="8"/>
        <rFont val="Arial"/>
        <family val="2"/>
      </rPr>
      <t>, complete the Additional Actions Taken section below.</t>
    </r>
  </si>
  <si>
    <t>If appliance spills after 2-minutes during Step 13, re-test under natural conditions.  Does the appliance spill after 2 minutes under natural conditions?</t>
  </si>
  <si>
    <r>
      <t xml:space="preserve">Are there combustion appliances in the home, and do the combustion appliance reside in a CAZ in or adjacent to the living space and/or conditioned space of the home?  If </t>
    </r>
    <r>
      <rPr>
        <u/>
        <sz val="9"/>
        <rFont val="Arial"/>
        <family val="2"/>
      </rPr>
      <t>YES</t>
    </r>
    <r>
      <rPr>
        <sz val="9"/>
        <rFont val="Arial"/>
        <family val="2"/>
      </rPr>
      <t xml:space="preserve">, proceed with  Combustion Appliance Spillage Test step 1. If </t>
    </r>
    <r>
      <rPr>
        <u/>
        <sz val="9"/>
        <rFont val="Arial"/>
        <family val="2"/>
      </rPr>
      <t>NO</t>
    </r>
    <r>
      <rPr>
        <sz val="9"/>
        <rFont val="Arial"/>
        <family val="2"/>
      </rPr>
      <t>, no further spillage testing necessary.</t>
    </r>
  </si>
  <si>
    <t>Attachment 2.9</t>
  </si>
  <si>
    <t xml:space="preserve"> Infiltration Final Inspector:</t>
  </si>
  <si>
    <r>
      <t xml:space="preserve">Are any combustion appliances natural draft or mechanically assisted draft?  If </t>
    </r>
    <r>
      <rPr>
        <u/>
        <sz val="8"/>
        <rFont val="Arial"/>
        <family val="2"/>
      </rPr>
      <t>YES</t>
    </r>
    <r>
      <rPr>
        <sz val="8"/>
        <rFont val="Arial"/>
        <family val="2"/>
      </rPr>
      <t xml:space="preserve">, proceed with  Daily CAZ Test Step 4.  If </t>
    </r>
    <r>
      <rPr>
        <u/>
        <sz val="8"/>
        <rFont val="Arial"/>
        <family val="2"/>
      </rPr>
      <t>NO</t>
    </r>
    <r>
      <rPr>
        <sz val="8"/>
        <rFont val="Arial"/>
        <family val="2"/>
      </rPr>
      <t>, no spillage testing is necessary.</t>
    </r>
  </si>
  <si>
    <t>Signature of Tester:</t>
  </si>
  <si>
    <t>Client Signature*:</t>
  </si>
  <si>
    <t>* Client signautre is not required, but is highly recommended when any additional actions are taken.</t>
  </si>
  <si>
    <t xml:space="preserve">This Daily CAZ Test Form must be completed at the end of each day, regardless of the type of work performed, at all homes with any combustion appliances.  All electric homes must have this form completed the first day only.  </t>
  </si>
  <si>
    <t xml:space="preserve">Appliances in the home: </t>
  </si>
  <si>
    <t>Affiliation of Tester:</t>
  </si>
  <si>
    <t>July 2017</t>
  </si>
  <si>
    <t>Note: CFM = (√pressure difference in pascals on manometer) * (sq. inches of hole in measuring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</si>
</sst>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mm/dd/yy"/>
    <numFmt numFmtId="166" formatCode="mm/dd/yy;@"/>
    <numFmt numFmtId="167" formatCode="m/d/yy;@"/>
  </numFmts>
  <fonts count="4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color theme="0"/>
      <name val="Arial"/>
      <family val="2"/>
    </font>
    <font>
      <sz val="10"/>
      <color indexed="8"/>
      <name val="Arial"/>
      <family val="2"/>
    </font>
    <font>
      <b/>
      <sz val="12"/>
      <name val="Arial"/>
      <family val="2"/>
    </font>
    <font>
      <b/>
      <sz val="10"/>
      <name val="Arial"/>
      <family val="2"/>
    </font>
    <font>
      <b/>
      <sz val="14"/>
      <name val="Arial"/>
      <family val="2"/>
    </font>
    <font>
      <sz val="11"/>
      <color indexed="8"/>
      <name val="Calibri"/>
      <family val="2"/>
    </font>
    <font>
      <b/>
      <sz val="10"/>
      <color indexed="9"/>
      <name val="Arial"/>
      <family val="2"/>
    </font>
    <font>
      <b/>
      <sz val="10"/>
      <color indexed="8"/>
      <name val="Arial"/>
      <family val="2"/>
    </font>
    <font>
      <b/>
      <sz val="9"/>
      <name val="Arial"/>
      <family val="2"/>
    </font>
    <font>
      <sz val="9"/>
      <name val="Arial"/>
      <family val="2"/>
    </font>
    <font>
      <sz val="10"/>
      <name val="Arial"/>
      <family val="2"/>
    </font>
    <font>
      <sz val="8"/>
      <name val="Arial"/>
      <family val="2"/>
    </font>
    <font>
      <b/>
      <sz val="8"/>
      <name val="Arial"/>
      <family val="2"/>
    </font>
    <font>
      <vertAlign val="subscript"/>
      <sz val="9"/>
      <name val="Arial"/>
      <family val="2"/>
    </font>
    <font>
      <vertAlign val="subscript"/>
      <sz val="8"/>
      <name val="Arial"/>
      <family val="2"/>
    </font>
    <font>
      <b/>
      <sz val="8"/>
      <color indexed="10"/>
      <name val="Arial"/>
      <family val="2"/>
    </font>
    <font>
      <sz val="7"/>
      <name val="Arial"/>
      <family val="2"/>
    </font>
    <font>
      <sz val="8"/>
      <color indexed="81"/>
      <name val="Arial"/>
      <family val="2"/>
    </font>
    <font>
      <sz val="8"/>
      <color indexed="81"/>
      <name val="Tahoma"/>
      <family val="2"/>
    </font>
    <font>
      <b/>
      <i/>
      <sz val="9"/>
      <name val="Arial"/>
      <family val="2"/>
    </font>
    <font>
      <i/>
      <sz val="9"/>
      <name val="Arial"/>
      <family val="2"/>
    </font>
    <font>
      <sz val="6"/>
      <name val="Arial"/>
      <family val="2"/>
    </font>
    <font>
      <b/>
      <sz val="7"/>
      <name val="Arial"/>
      <family val="2"/>
    </font>
    <font>
      <sz val="8"/>
      <color rgb="FF000000"/>
      <name val="Tahoma"/>
      <family val="2"/>
    </font>
    <font>
      <sz val="11"/>
      <color theme="1"/>
      <name val="Arial"/>
      <family val="2"/>
    </font>
    <font>
      <b/>
      <sz val="11"/>
      <color theme="1"/>
      <name val="Arial"/>
      <family val="2"/>
    </font>
    <font>
      <sz val="11"/>
      <color theme="0"/>
      <name val="Arial"/>
      <family val="2"/>
    </font>
    <font>
      <b/>
      <sz val="11"/>
      <color theme="0"/>
      <name val="Arial"/>
      <family val="2"/>
    </font>
    <font>
      <b/>
      <sz val="14"/>
      <color theme="0"/>
      <name val="Arial"/>
      <family val="2"/>
    </font>
    <font>
      <b/>
      <sz val="11"/>
      <color rgb="FFFF0000"/>
      <name val="Arial"/>
      <family val="2"/>
    </font>
    <font>
      <sz val="9"/>
      <color theme="1"/>
      <name val="Arial"/>
      <family val="2"/>
    </font>
    <font>
      <b/>
      <sz val="9"/>
      <color theme="1"/>
      <name val="Arial"/>
      <family val="2"/>
    </font>
    <font>
      <b/>
      <vertAlign val="subscript"/>
      <sz val="9"/>
      <name val="Arial"/>
      <family val="2"/>
    </font>
    <font>
      <i/>
      <sz val="9"/>
      <color theme="1"/>
      <name val="Arial"/>
      <family val="2"/>
    </font>
    <font>
      <b/>
      <u/>
      <sz val="8"/>
      <name val="Arial"/>
      <family val="2"/>
    </font>
    <font>
      <u/>
      <sz val="9"/>
      <name val="Arial"/>
      <family val="2"/>
    </font>
    <font>
      <i/>
      <sz val="8"/>
      <name val="Arial"/>
      <family val="2"/>
    </font>
    <font>
      <b/>
      <sz val="11"/>
      <name val="Arial"/>
      <family val="2"/>
    </font>
    <font>
      <sz val="9"/>
      <color theme="1"/>
      <name val="Calibri"/>
      <family val="2"/>
      <scheme val="minor"/>
    </font>
    <font>
      <u/>
      <sz val="8"/>
      <name val="Arial"/>
      <family val="2"/>
    </font>
    <font>
      <b/>
      <sz val="9"/>
      <color theme="0"/>
      <name val="Arial"/>
      <family val="2"/>
    </font>
  </fonts>
  <fills count="1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88746A"/>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00B0F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5" tint="-0.249977111117893"/>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31245"/>
      </left>
      <right style="medium">
        <color rgb="FFD31245"/>
      </right>
      <top style="medium">
        <color rgb="FFD31245"/>
      </top>
      <bottom style="medium">
        <color rgb="FFD31245"/>
      </bottom>
      <diagonal/>
    </border>
    <border>
      <left/>
      <right/>
      <top style="hair">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rgb="FFFF0000"/>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indexed="64"/>
      </right>
      <top style="thick">
        <color rgb="FFFF0000"/>
      </top>
      <bottom style="thick">
        <color rgb="FFFF0000"/>
      </bottom>
      <diagonal/>
    </border>
    <border>
      <left style="medium">
        <color rgb="FFFF0000"/>
      </left>
      <right style="medium">
        <color indexed="64"/>
      </right>
      <top style="medium">
        <color rgb="FFFF0000"/>
      </top>
      <bottom style="medium">
        <color rgb="FFFF0000"/>
      </bottom>
      <diagonal/>
    </border>
    <border>
      <left style="medium">
        <color rgb="FFD31245"/>
      </left>
      <right/>
      <top style="medium">
        <color rgb="FFD31245"/>
      </top>
      <bottom style="medium">
        <color rgb="FFD31245"/>
      </bottom>
      <diagonal/>
    </border>
    <border>
      <left/>
      <right style="medium">
        <color rgb="FFD31245"/>
      </right>
      <top style="medium">
        <color rgb="FFD31245"/>
      </top>
      <bottom style="medium">
        <color rgb="FFD31245"/>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744">
    <xf numFmtId="0" fontId="0" fillId="0" borderId="0" xfId="0"/>
    <xf numFmtId="0" fontId="1" fillId="0" borderId="0" xfId="0" applyFont="1"/>
    <xf numFmtId="0" fontId="0" fillId="0" borderId="0" xfId="0" applyAlignment="1">
      <alignment wrapText="1"/>
    </xf>
    <xf numFmtId="0" fontId="0" fillId="0" borderId="0" xfId="0"/>
    <xf numFmtId="0" fontId="0" fillId="0" borderId="0" xfId="0"/>
    <xf numFmtId="0" fontId="0" fillId="0" borderId="0" xfId="0" applyAlignment="1">
      <alignment horizontal="left"/>
    </xf>
    <xf numFmtId="0" fontId="0" fillId="0" borderId="0" xfId="0"/>
    <xf numFmtId="0" fontId="0" fillId="0" borderId="0" xfId="0" applyProtection="1">
      <protection locked="0"/>
    </xf>
    <xf numFmtId="0" fontId="0" fillId="0" borderId="2" xfId="0" applyBorder="1" applyProtection="1">
      <protection locked="0"/>
    </xf>
    <xf numFmtId="0" fontId="13" fillId="0" borderId="0" xfId="0" applyFont="1" applyFill="1" applyProtection="1">
      <protection locked="0"/>
    </xf>
    <xf numFmtId="0" fontId="13" fillId="0" borderId="0" xfId="0" applyFont="1" applyProtection="1">
      <protection locked="0"/>
    </xf>
    <xf numFmtId="0" fontId="13" fillId="0" borderId="0" xfId="0" applyFont="1" applyFill="1" applyBorder="1" applyProtection="1">
      <protection locked="0"/>
    </xf>
    <xf numFmtId="0" fontId="13" fillId="0" borderId="18" xfId="0" applyFont="1" applyFill="1" applyBorder="1" applyProtection="1">
      <protection locked="0"/>
    </xf>
    <xf numFmtId="0" fontId="12" fillId="0" borderId="18" xfId="0" applyFont="1" applyFill="1" applyBorder="1" applyAlignment="1" applyProtection="1">
      <alignment horizontal="right"/>
      <protection locked="0"/>
    </xf>
    <xf numFmtId="7" fontId="7" fillId="0" borderId="17" xfId="2" applyNumberFormat="1" applyFont="1" applyFill="1" applyBorder="1" applyAlignment="1" applyProtection="1">
      <alignment horizontal="left" indent="1"/>
      <protection locked="0"/>
    </xf>
    <xf numFmtId="7" fontId="13" fillId="0" borderId="0" xfId="2" applyNumberFormat="1" applyFont="1" applyFill="1" applyBorder="1" applyAlignment="1" applyProtection="1">
      <protection locked="0"/>
    </xf>
    <xf numFmtId="0" fontId="13" fillId="0" borderId="0" xfId="0" applyFont="1" applyBorder="1" applyProtection="1">
      <protection locked="0"/>
    </xf>
    <xf numFmtId="7" fontId="7" fillId="0" borderId="0" xfId="2" applyNumberFormat="1" applyFont="1" applyFill="1" applyBorder="1" applyAlignment="1" applyProtection="1">
      <alignment horizontal="left" indent="1"/>
      <protection locked="0"/>
    </xf>
    <xf numFmtId="7" fontId="7" fillId="0" borderId="0" xfId="2" applyNumberFormat="1" applyFont="1" applyFill="1" applyBorder="1" applyAlignment="1" applyProtection="1">
      <alignment horizontal="left"/>
      <protection locked="0"/>
    </xf>
    <xf numFmtId="7" fontId="13" fillId="0" borderId="17" xfId="2" applyNumberFormat="1" applyFont="1" applyFill="1" applyBorder="1" applyAlignment="1" applyProtection="1">
      <alignment horizontal="left" indent="1"/>
      <protection locked="0"/>
    </xf>
    <xf numFmtId="7" fontId="13" fillId="0" borderId="0" xfId="2" applyNumberFormat="1" applyFont="1" applyFill="1" applyBorder="1" applyAlignment="1" applyProtection="1">
      <alignment horizontal="left" indent="1"/>
      <protection locked="0"/>
    </xf>
    <xf numFmtId="7" fontId="13" fillId="0" borderId="0" xfId="2" applyNumberFormat="1" applyFont="1" applyFill="1" applyBorder="1" applyAlignment="1" applyProtection="1">
      <alignment horizontal="left"/>
      <protection locked="0"/>
    </xf>
    <xf numFmtId="0" fontId="15" fillId="0" borderId="0" xfId="0" applyFont="1" applyBorder="1" applyAlignment="1" applyProtection="1">
      <alignment shrinkToFit="1"/>
      <protection locked="0"/>
    </xf>
    <xf numFmtId="0" fontId="15" fillId="0" borderId="18" xfId="0" applyFont="1" applyBorder="1" applyAlignment="1" applyProtection="1">
      <alignment shrinkToFit="1"/>
      <protection locked="0"/>
    </xf>
    <xf numFmtId="7" fontId="16" fillId="0" borderId="0" xfId="2" applyNumberFormat="1" applyFont="1" applyFill="1" applyBorder="1" applyAlignment="1" applyProtection="1">
      <alignment shrinkToFit="1"/>
      <protection locked="0"/>
    </xf>
    <xf numFmtId="7" fontId="12" fillId="0" borderId="0" xfId="2" applyNumberFormat="1" applyFont="1" applyFill="1" applyBorder="1" applyAlignment="1" applyProtection="1">
      <protection locked="0"/>
    </xf>
    <xf numFmtId="7" fontId="16" fillId="0" borderId="18" xfId="2" applyNumberFormat="1" applyFont="1" applyFill="1" applyBorder="1" applyAlignment="1" applyProtection="1">
      <alignment shrinkToFit="1"/>
      <protection locked="0"/>
    </xf>
    <xf numFmtId="7" fontId="15" fillId="0" borderId="0" xfId="2" applyNumberFormat="1" applyFont="1" applyFill="1" applyBorder="1" applyAlignment="1" applyProtection="1">
      <alignment horizontal="left" shrinkToFit="1"/>
      <protection locked="0"/>
    </xf>
    <xf numFmtId="37" fontId="19" fillId="0" borderId="0" xfId="2" applyNumberFormat="1" applyFont="1" applyFill="1" applyBorder="1" applyAlignment="1" applyProtection="1">
      <alignment vertical="center"/>
      <protection locked="0"/>
    </xf>
    <xf numFmtId="7" fontId="15" fillId="0" borderId="18" xfId="2" applyNumberFormat="1" applyFont="1" applyFill="1" applyBorder="1" applyAlignment="1" applyProtection="1">
      <alignment horizontal="left" shrinkToFit="1"/>
      <protection locked="0"/>
    </xf>
    <xf numFmtId="37" fontId="13" fillId="0" borderId="0" xfId="2" applyNumberFormat="1" applyFont="1" applyFill="1" applyBorder="1" applyAlignment="1" applyProtection="1">
      <alignment horizontal="center"/>
      <protection locked="0"/>
    </xf>
    <xf numFmtId="37" fontId="16" fillId="0" borderId="0" xfId="2" applyNumberFormat="1" applyFont="1" applyFill="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18" xfId="0" applyFont="1" applyBorder="1" applyAlignment="1" applyProtection="1">
      <alignment vertical="center"/>
      <protection locked="0"/>
    </xf>
    <xf numFmtId="7" fontId="14" fillId="0" borderId="17" xfId="2" applyNumberFormat="1" applyFont="1" applyFill="1" applyBorder="1" applyAlignment="1" applyProtection="1">
      <alignment horizontal="left" indent="1"/>
      <protection locked="0"/>
    </xf>
    <xf numFmtId="0" fontId="15" fillId="0" borderId="0" xfId="0" applyFont="1" applyBorder="1" applyAlignment="1" applyProtection="1">
      <protection locked="0"/>
    </xf>
    <xf numFmtId="7" fontId="14" fillId="0" borderId="0" xfId="2" applyNumberFormat="1" applyFont="1" applyFill="1" applyBorder="1" applyAlignment="1" applyProtection="1">
      <alignment horizontal="left"/>
      <protection locked="0"/>
    </xf>
    <xf numFmtId="0" fontId="15" fillId="0" borderId="18" xfId="0" applyFont="1" applyBorder="1" applyAlignment="1" applyProtection="1">
      <protection locked="0"/>
    </xf>
    <xf numFmtId="7" fontId="13" fillId="0" borderId="29" xfId="2" applyNumberFormat="1" applyFont="1" applyFill="1" applyBorder="1" applyAlignment="1" applyProtection="1">
      <alignment horizontal="left" indent="1"/>
      <protection locked="0"/>
    </xf>
    <xf numFmtId="0" fontId="13" fillId="0" borderId="26" xfId="0" applyFont="1" applyBorder="1" applyProtection="1">
      <protection locked="0"/>
    </xf>
    <xf numFmtId="7" fontId="13" fillId="0" borderId="26" xfId="2" applyNumberFormat="1" applyFont="1" applyFill="1" applyBorder="1" applyProtection="1">
      <protection locked="0"/>
    </xf>
    <xf numFmtId="0" fontId="15" fillId="0" borderId="26" xfId="0" applyFont="1" applyBorder="1" applyAlignment="1" applyProtection="1">
      <protection locked="0"/>
    </xf>
    <xf numFmtId="164" fontId="15" fillId="0" borderId="26" xfId="1" applyNumberFormat="1" applyFont="1" applyFill="1" applyBorder="1" applyAlignment="1" applyProtection="1">
      <alignment horizontal="center"/>
      <protection locked="0"/>
    </xf>
    <xf numFmtId="7" fontId="13" fillId="0" borderId="30" xfId="0" applyNumberFormat="1" applyFont="1" applyFill="1" applyBorder="1" applyProtection="1">
      <protection locked="0"/>
    </xf>
    <xf numFmtId="7" fontId="13" fillId="0" borderId="0" xfId="2" applyNumberFormat="1" applyFont="1" applyFill="1" applyBorder="1" applyProtection="1">
      <protection locked="0"/>
    </xf>
    <xf numFmtId="7" fontId="15" fillId="0" borderId="0" xfId="2" applyNumberFormat="1" applyFont="1" applyFill="1" applyBorder="1" applyAlignment="1" applyProtection="1">
      <protection locked="0"/>
    </xf>
    <xf numFmtId="7" fontId="15" fillId="0" borderId="0" xfId="2" applyNumberFormat="1" applyFont="1" applyFill="1" applyBorder="1" applyAlignment="1" applyProtection="1">
      <alignment shrinkToFit="1"/>
      <protection locked="0"/>
    </xf>
    <xf numFmtId="7" fontId="20" fillId="0" borderId="0" xfId="2" applyNumberFormat="1" applyFont="1" applyFill="1" applyBorder="1" applyProtection="1">
      <protection locked="0"/>
    </xf>
    <xf numFmtId="14" fontId="13" fillId="0" borderId="0" xfId="2" applyNumberFormat="1" applyFont="1" applyFill="1" applyBorder="1" applyAlignment="1" applyProtection="1">
      <alignment horizontal="center"/>
      <protection locked="0"/>
    </xf>
    <xf numFmtId="7" fontId="13" fillId="0" borderId="17" xfId="2" applyNumberFormat="1" applyFont="1" applyFill="1" applyBorder="1" applyProtection="1">
      <protection locked="0"/>
    </xf>
    <xf numFmtId="7" fontId="13" fillId="0" borderId="0" xfId="2" applyNumberFormat="1" applyFont="1" applyFill="1" applyBorder="1" applyAlignment="1" applyProtection="1">
      <alignment horizontal="center"/>
      <protection locked="0"/>
    </xf>
    <xf numFmtId="7" fontId="16" fillId="0" borderId="17" xfId="2" applyNumberFormat="1" applyFont="1" applyFill="1" applyBorder="1" applyAlignment="1" applyProtection="1">
      <alignment horizontal="left" indent="1"/>
      <protection locked="0"/>
    </xf>
    <xf numFmtId="5" fontId="13" fillId="0" borderId="0" xfId="0" applyNumberFormat="1" applyFont="1" applyFill="1" applyBorder="1" applyProtection="1">
      <protection locked="0"/>
    </xf>
    <xf numFmtId="0" fontId="13" fillId="0" borderId="17" xfId="0" applyFont="1" applyFill="1" applyBorder="1" applyProtection="1">
      <protection locked="0"/>
    </xf>
    <xf numFmtId="0" fontId="13" fillId="0" borderId="0" xfId="0" applyFont="1" applyFill="1" applyBorder="1" applyAlignment="1" applyProtection="1">
      <protection locked="0"/>
    </xf>
    <xf numFmtId="0" fontId="13" fillId="0" borderId="0" xfId="0" applyFont="1" applyFill="1" applyBorder="1" applyAlignment="1" applyProtection="1">
      <alignment horizontal="center"/>
      <protection locked="0"/>
    </xf>
    <xf numFmtId="0" fontId="16" fillId="0" borderId="17" xfId="0" applyFont="1" applyFill="1" applyBorder="1" applyAlignment="1" applyProtection="1">
      <alignment horizontal="left" indent="1"/>
      <protection locked="0"/>
    </xf>
    <xf numFmtId="0" fontId="15" fillId="0" borderId="0" xfId="0" applyFont="1" applyFill="1" applyBorder="1" applyProtection="1">
      <protection locked="0"/>
    </xf>
    <xf numFmtId="0" fontId="15" fillId="0" borderId="0" xfId="0" applyFont="1" applyFill="1" applyBorder="1" applyAlignment="1" applyProtection="1">
      <protection locked="0"/>
    </xf>
    <xf numFmtId="0" fontId="15" fillId="0" borderId="18" xfId="0" applyFont="1" applyFill="1" applyBorder="1" applyProtection="1">
      <protection locked="0"/>
    </xf>
    <xf numFmtId="0" fontId="15" fillId="0" borderId="10" xfId="0" applyFont="1" applyFill="1" applyBorder="1" applyProtection="1">
      <protection locked="0"/>
    </xf>
    <xf numFmtId="0" fontId="15" fillId="0" borderId="32" xfId="0" applyFont="1" applyFill="1" applyBorder="1" applyProtection="1">
      <protection locked="0"/>
    </xf>
    <xf numFmtId="0" fontId="15" fillId="0" borderId="17" xfId="0" applyFont="1" applyFill="1" applyBorder="1" applyProtection="1">
      <protection locked="0"/>
    </xf>
    <xf numFmtId="0" fontId="13" fillId="0" borderId="0" xfId="0" applyFont="1" applyFill="1" applyBorder="1" applyAlignment="1" applyProtection="1">
      <alignment vertical="top"/>
      <protection locked="0"/>
    </xf>
    <xf numFmtId="49" fontId="13" fillId="0" borderId="17" xfId="0" applyNumberFormat="1" applyFont="1" applyFill="1" applyBorder="1" applyAlignment="1" applyProtection="1">
      <alignment horizontal="right"/>
      <protection locked="0"/>
    </xf>
    <xf numFmtId="49" fontId="13" fillId="0" borderId="0" xfId="0" applyNumberFormat="1" applyFont="1" applyFill="1" applyBorder="1" applyAlignment="1" applyProtection="1">
      <alignment horizontal="left"/>
      <protection locked="0"/>
    </xf>
    <xf numFmtId="0" fontId="15" fillId="0" borderId="0" xfId="0" applyFont="1" applyFill="1" applyBorder="1" applyAlignment="1" applyProtection="1">
      <alignment horizontal="left" indent="1"/>
      <protection locked="0"/>
    </xf>
    <xf numFmtId="49" fontId="13" fillId="0" borderId="0" xfId="0" applyNumberFormat="1" applyFont="1" applyFill="1" applyBorder="1" applyAlignment="1" applyProtection="1">
      <alignment horizontal="right"/>
      <protection locked="0"/>
    </xf>
    <xf numFmtId="0" fontId="13" fillId="0" borderId="17" xfId="0" applyFont="1" applyBorder="1" applyAlignment="1" applyProtection="1">
      <alignment horizontal="left" indent="1"/>
      <protection locked="0"/>
    </xf>
    <xf numFmtId="0" fontId="13" fillId="0" borderId="18" xfId="0" applyFont="1" applyBorder="1" applyProtection="1">
      <protection locked="0"/>
    </xf>
    <xf numFmtId="0" fontId="13" fillId="0" borderId="17" xfId="0" applyFont="1" applyBorder="1" applyProtection="1">
      <protection locked="0"/>
    </xf>
    <xf numFmtId="0" fontId="13" fillId="0" borderId="29" xfId="0" applyFont="1" applyBorder="1" applyProtection="1">
      <protection locked="0"/>
    </xf>
    <xf numFmtId="0" fontId="13" fillId="0" borderId="30" xfId="0" applyFont="1" applyBorder="1" applyProtection="1">
      <protection locked="0"/>
    </xf>
    <xf numFmtId="0" fontId="13" fillId="0" borderId="0" xfId="0" applyFont="1" applyFill="1"/>
    <xf numFmtId="0" fontId="13" fillId="0" borderId="0" xfId="0" applyFont="1"/>
    <xf numFmtId="0" fontId="13" fillId="0" borderId="0" xfId="0" applyFont="1" applyFill="1" applyAlignment="1">
      <alignment horizontal="right" indent="1"/>
    </xf>
    <xf numFmtId="0" fontId="13" fillId="0" borderId="0" xfId="0" applyFont="1" applyAlignment="1">
      <alignment horizontal="right" indent="1"/>
    </xf>
    <xf numFmtId="7" fontId="13" fillId="0" borderId="0" xfId="2" applyNumberFormat="1" applyFont="1" applyFill="1" applyBorder="1" applyAlignment="1"/>
    <xf numFmtId="0" fontId="15" fillId="0" borderId="0" xfId="2" applyNumberFormat="1" applyFont="1" applyFill="1" applyBorder="1" applyAlignment="1">
      <alignment horizontal="left" wrapText="1" indent="1"/>
    </xf>
    <xf numFmtId="5" fontId="15" fillId="0" borderId="0" xfId="0" applyNumberFormat="1" applyFont="1" applyFill="1" applyBorder="1" applyAlignment="1">
      <alignment horizontal="left" indent="1"/>
    </xf>
    <xf numFmtId="0" fontId="15" fillId="0" borderId="0" xfId="0" applyFont="1" applyFill="1" applyBorder="1" applyAlignment="1">
      <alignment horizontal="left" indent="1"/>
    </xf>
    <xf numFmtId="0" fontId="13" fillId="0" borderId="0" xfId="0" applyFont="1" applyFill="1" applyBorder="1" applyAlignment="1"/>
    <xf numFmtId="1" fontId="13" fillId="0" borderId="6" xfId="0" applyNumberFormat="1" applyFont="1" applyFill="1" applyBorder="1" applyAlignment="1">
      <alignment horizontal="left"/>
    </xf>
    <xf numFmtId="1" fontId="13" fillId="0" borderId="6" xfId="0" applyNumberFormat="1" applyFont="1" applyFill="1" applyBorder="1" applyAlignment="1">
      <alignment horizontal="center"/>
    </xf>
    <xf numFmtId="7" fontId="15" fillId="0" borderId="7" xfId="2" applyNumberFormat="1" applyFont="1" applyFill="1" applyBorder="1" applyAlignment="1"/>
    <xf numFmtId="0" fontId="15" fillId="0" borderId="0" xfId="0" applyFont="1" applyFill="1"/>
    <xf numFmtId="0" fontId="15" fillId="0" borderId="0" xfId="0" applyFont="1"/>
    <xf numFmtId="7" fontId="15" fillId="0" borderId="6" xfId="2" applyNumberFormat="1" applyFont="1" applyFill="1" applyBorder="1" applyAlignment="1"/>
    <xf numFmtId="7" fontId="15" fillId="0" borderId="15" xfId="2" applyNumberFormat="1" applyFont="1" applyFill="1" applyBorder="1" applyAlignment="1"/>
    <xf numFmtId="7" fontId="15" fillId="0" borderId="15" xfId="2" applyNumberFormat="1" applyFont="1" applyFill="1" applyBorder="1" applyAlignment="1">
      <alignment horizontal="left" indent="1"/>
    </xf>
    <xf numFmtId="0" fontId="15" fillId="0" borderId="15" xfId="2" applyNumberFormat="1" applyFont="1" applyFill="1" applyBorder="1" applyAlignment="1" applyProtection="1">
      <alignment horizontal="right"/>
      <protection locked="0"/>
    </xf>
    <xf numFmtId="7" fontId="15" fillId="0" borderId="7" xfId="2" applyNumberFormat="1" applyFont="1" applyFill="1" applyBorder="1" applyAlignment="1">
      <alignment horizontal="center"/>
    </xf>
    <xf numFmtId="37" fontId="15" fillId="0" borderId="15" xfId="2" applyNumberFormat="1" applyFont="1" applyFill="1" applyBorder="1" applyAlignment="1">
      <alignment horizontal="center"/>
    </xf>
    <xf numFmtId="0" fontId="15" fillId="0" borderId="0" xfId="0" applyFont="1" applyFill="1" applyBorder="1"/>
    <xf numFmtId="49" fontId="12" fillId="0" borderId="0" xfId="0" applyNumberFormat="1" applyFont="1" applyFill="1" applyBorder="1" applyAlignment="1">
      <alignment horizontal="right"/>
    </xf>
    <xf numFmtId="49" fontId="15" fillId="0" borderId="6" xfId="0" applyNumberFormat="1" applyFont="1" applyBorder="1" applyAlignment="1" applyProtection="1">
      <alignment horizontal="right" vertical="center" wrapText="1"/>
      <protection locked="0"/>
    </xf>
    <xf numFmtId="0" fontId="13" fillId="0" borderId="0" xfId="0" applyFont="1" applyFill="1" applyAlignment="1" applyProtection="1">
      <alignment wrapText="1"/>
      <protection locked="0"/>
    </xf>
    <xf numFmtId="0" fontId="13" fillId="0" borderId="0" xfId="0" applyFont="1" applyAlignment="1" applyProtection="1">
      <alignment wrapText="1"/>
      <protection locked="0"/>
    </xf>
    <xf numFmtId="7" fontId="13" fillId="0" borderId="7" xfId="2" applyNumberFormat="1" applyFont="1" applyFill="1" applyBorder="1" applyAlignment="1"/>
    <xf numFmtId="7" fontId="13" fillId="0" borderId="0" xfId="2" applyNumberFormat="1" applyFont="1" applyFill="1" applyBorder="1" applyAlignment="1">
      <alignment horizontal="left" indent="1"/>
    </xf>
    <xf numFmtId="37" fontId="13" fillId="0" borderId="0" xfId="2" applyNumberFormat="1" applyFont="1" applyFill="1" applyBorder="1" applyAlignment="1">
      <alignment horizontal="center"/>
    </xf>
    <xf numFmtId="7" fontId="13" fillId="0" borderId="6" xfId="2" applyNumberFormat="1" applyFont="1" applyFill="1" applyBorder="1" applyAlignment="1">
      <alignment horizontal="left"/>
    </xf>
    <xf numFmtId="0" fontId="13" fillId="0" borderId="0" xfId="0" applyFont="1" applyBorder="1"/>
    <xf numFmtId="7" fontId="13" fillId="0" borderId="15" xfId="2" applyNumberFormat="1" applyFont="1" applyFill="1" applyBorder="1" applyAlignment="1"/>
    <xf numFmtId="7" fontId="13" fillId="0" borderId="14" xfId="2" applyNumberFormat="1" applyFont="1" applyFill="1" applyBorder="1" applyAlignment="1"/>
    <xf numFmtId="37" fontId="13" fillId="0" borderId="15" xfId="2" applyNumberFormat="1" applyFont="1" applyFill="1" applyBorder="1" applyAlignment="1">
      <alignment horizontal="right"/>
    </xf>
    <xf numFmtId="37" fontId="13" fillId="0" borderId="7" xfId="2" applyNumberFormat="1" applyFont="1" applyFill="1" applyBorder="1" applyAlignment="1">
      <alignment horizontal="right"/>
    </xf>
    <xf numFmtId="0" fontId="13" fillId="0" borderId="13" xfId="0" applyFont="1" applyBorder="1"/>
    <xf numFmtId="0" fontId="13" fillId="0" borderId="14" xfId="0" applyFont="1" applyBorder="1"/>
    <xf numFmtId="0" fontId="13" fillId="0" borderId="15" xfId="0" applyFont="1" applyBorder="1"/>
    <xf numFmtId="7" fontId="13" fillId="0" borderId="6" xfId="2" applyNumberFormat="1" applyFont="1" applyFill="1" applyBorder="1" applyAlignment="1"/>
    <xf numFmtId="0" fontId="13" fillId="0" borderId="15" xfId="0" applyFont="1" applyBorder="1" applyAlignment="1">
      <alignment horizontal="right"/>
    </xf>
    <xf numFmtId="7" fontId="13" fillId="5" borderId="37" xfId="2" applyNumberFormat="1" applyFont="1" applyFill="1" applyBorder="1" applyAlignment="1"/>
    <xf numFmtId="7" fontId="13" fillId="5" borderId="38" xfId="2" applyNumberFormat="1" applyFont="1" applyFill="1" applyBorder="1" applyAlignment="1"/>
    <xf numFmtId="37" fontId="13" fillId="5" borderId="38" xfId="0" applyNumberFormat="1" applyFont="1" applyFill="1" applyBorder="1" applyAlignment="1" applyProtection="1">
      <protection locked="0"/>
    </xf>
    <xf numFmtId="7" fontId="13" fillId="5" borderId="34" xfId="2" applyNumberFormat="1" applyFont="1" applyFill="1" applyBorder="1" applyAlignment="1">
      <alignment horizontal="center"/>
    </xf>
    <xf numFmtId="37" fontId="13" fillId="0" borderId="38" xfId="2" applyNumberFormat="1" applyFont="1" applyFill="1" applyBorder="1" applyAlignment="1">
      <alignment horizontal="right"/>
    </xf>
    <xf numFmtId="37" fontId="13" fillId="0" borderId="38" xfId="2" applyNumberFormat="1" applyFont="1" applyFill="1" applyBorder="1" applyAlignment="1">
      <alignment horizontal="center"/>
    </xf>
    <xf numFmtId="37" fontId="13" fillId="0" borderId="34" xfId="2" applyNumberFormat="1" applyFont="1" applyFill="1" applyBorder="1" applyAlignment="1">
      <alignment horizontal="right"/>
    </xf>
    <xf numFmtId="7" fontId="13" fillId="0" borderId="19" xfId="2" applyNumberFormat="1" applyFont="1" applyFill="1" applyBorder="1" applyAlignment="1">
      <alignment horizontal="left"/>
    </xf>
    <xf numFmtId="0" fontId="13" fillId="0" borderId="19" xfId="0" applyFont="1" applyFill="1" applyBorder="1"/>
    <xf numFmtId="0" fontId="13" fillId="0" borderId="19" xfId="0" quotePrefix="1" applyFont="1" applyFill="1" applyBorder="1"/>
    <xf numFmtId="49" fontId="12" fillId="0" borderId="19" xfId="0" applyNumberFormat="1" applyFont="1" applyFill="1" applyBorder="1" applyAlignment="1">
      <alignment horizontal="right"/>
    </xf>
    <xf numFmtId="37" fontId="13" fillId="0" borderId="7" xfId="2" applyNumberFormat="1" applyFont="1" applyFill="1" applyBorder="1" applyAlignment="1">
      <alignment horizontal="right" indent="1"/>
    </xf>
    <xf numFmtId="0" fontId="13" fillId="0" borderId="4" xfId="0" applyFont="1" applyFill="1" applyBorder="1"/>
    <xf numFmtId="0" fontId="20" fillId="0" borderId="3" xfId="0" applyFont="1" applyBorder="1" applyAlignment="1">
      <alignment vertical="center"/>
    </xf>
    <xf numFmtId="0" fontId="20" fillId="0" borderId="3" xfId="0" applyFont="1" applyBorder="1"/>
    <xf numFmtId="0" fontId="20" fillId="0" borderId="0" xfId="0" applyFont="1" applyBorder="1"/>
    <xf numFmtId="19" fontId="20" fillId="0" borderId="0" xfId="0" applyNumberFormat="1" applyFont="1" applyBorder="1"/>
    <xf numFmtId="165" fontId="20" fillId="0" borderId="0" xfId="0" applyNumberFormat="1" applyFont="1" applyBorder="1"/>
    <xf numFmtId="37" fontId="13" fillId="0" borderId="14" xfId="2" applyNumberFormat="1" applyFont="1" applyFill="1" applyBorder="1" applyAlignment="1">
      <alignment horizontal="center"/>
    </xf>
    <xf numFmtId="7" fontId="13" fillId="0" borderId="14" xfId="2" applyNumberFormat="1" applyFont="1" applyFill="1" applyBorder="1" applyAlignment="1">
      <alignment horizontal="left" indent="1"/>
    </xf>
    <xf numFmtId="49" fontId="12" fillId="0" borderId="14" xfId="0" applyNumberFormat="1" applyFont="1" applyFill="1" applyBorder="1" applyAlignment="1">
      <alignment horizontal="right"/>
    </xf>
    <xf numFmtId="7" fontId="12" fillId="0" borderId="0" xfId="2" applyNumberFormat="1" applyFont="1" applyFill="1" applyBorder="1" applyAlignment="1">
      <alignment horizontal="left"/>
    </xf>
    <xf numFmtId="7" fontId="13" fillId="0" borderId="37" xfId="2" applyNumberFormat="1" applyFont="1" applyFill="1" applyBorder="1" applyAlignment="1"/>
    <xf numFmtId="7" fontId="13" fillId="0" borderId="38" xfId="2" applyNumberFormat="1" applyFont="1" applyFill="1" applyBorder="1" applyAlignment="1"/>
    <xf numFmtId="7" fontId="13" fillId="5" borderId="34" xfId="2" applyNumberFormat="1" applyFont="1" applyFill="1" applyBorder="1" applyAlignment="1"/>
    <xf numFmtId="0" fontId="13" fillId="0" borderId="0" xfId="0" applyFont="1" applyFill="1" applyBorder="1"/>
    <xf numFmtId="49" fontId="12" fillId="0" borderId="0" xfId="0" applyNumberFormat="1" applyFont="1" applyFill="1" applyBorder="1" applyAlignment="1">
      <alignment horizontal="right" indent="1"/>
    </xf>
    <xf numFmtId="7" fontId="13" fillId="0" borderId="0" xfId="2" applyNumberFormat="1" applyFont="1" applyFill="1" applyBorder="1" applyAlignment="1">
      <alignment horizontal="left"/>
    </xf>
    <xf numFmtId="0" fontId="13" fillId="0" borderId="0" xfId="0" applyFont="1" applyFill="1" applyAlignment="1"/>
    <xf numFmtId="0" fontId="13" fillId="0" borderId="0" xfId="0" applyFont="1" applyAlignment="1"/>
    <xf numFmtId="0" fontId="13" fillId="0" borderId="0" xfId="0" applyFont="1" applyAlignment="1">
      <alignment horizontal="center" vertical="top"/>
    </xf>
    <xf numFmtId="0" fontId="13" fillId="0" borderId="0" xfId="0" applyFont="1" applyAlignment="1">
      <alignment horizontal="center"/>
    </xf>
    <xf numFmtId="0" fontId="28" fillId="0" borderId="8" xfId="0" applyFont="1" applyBorder="1" applyAlignment="1" applyProtection="1">
      <alignment horizontal="center"/>
    </xf>
    <xf numFmtId="0" fontId="28" fillId="0" borderId="23" xfId="0" applyFont="1" applyBorder="1" applyAlignment="1" applyProtection="1">
      <alignment horizontal="center"/>
      <protection locked="0"/>
    </xf>
    <xf numFmtId="0" fontId="5" fillId="0" borderId="50" xfId="0" applyFont="1" applyBorder="1" applyAlignment="1" applyProtection="1">
      <alignment horizontal="center" vertical="center"/>
      <protection locked="0"/>
    </xf>
    <xf numFmtId="1" fontId="13" fillId="0" borderId="6" xfId="0" applyNumberFormat="1" applyFont="1" applyFill="1" applyBorder="1" applyAlignment="1">
      <alignment horizontal="center"/>
    </xf>
    <xf numFmtId="0" fontId="13" fillId="0" borderId="0" xfId="0" applyFont="1" applyFill="1" applyBorder="1" applyAlignment="1">
      <alignment horizontal="left"/>
    </xf>
    <xf numFmtId="0" fontId="15" fillId="0" borderId="0" xfId="0" applyFont="1" applyFill="1" applyBorder="1" applyAlignment="1">
      <alignment horizontal="left"/>
    </xf>
    <xf numFmtId="0" fontId="12" fillId="0" borderId="0" xfId="0" applyFont="1" applyFill="1" applyBorder="1" applyAlignment="1">
      <alignment horizontal="left"/>
    </xf>
    <xf numFmtId="0" fontId="16" fillId="0" borderId="0" xfId="0" applyFont="1" applyFill="1" applyBorder="1" applyAlignment="1">
      <alignment horizontal="left"/>
    </xf>
    <xf numFmtId="0" fontId="13" fillId="0" borderId="0" xfId="0" applyFont="1" applyAlignment="1">
      <alignment horizontal="left"/>
    </xf>
    <xf numFmtId="0" fontId="13" fillId="0" borderId="6" xfId="0" applyFont="1" applyBorder="1" applyAlignment="1">
      <alignment horizontal="left"/>
    </xf>
    <xf numFmtId="0" fontId="13" fillId="0" borderId="15" xfId="0" applyFont="1" applyBorder="1" applyAlignment="1">
      <alignment horizontal="left"/>
    </xf>
    <xf numFmtId="7" fontId="13" fillId="0" borderId="6" xfId="2" applyNumberFormat="1" applyFont="1" applyFill="1" applyBorder="1" applyAlignment="1">
      <alignment horizontal="left"/>
    </xf>
    <xf numFmtId="7" fontId="13" fillId="0" borderId="15" xfId="2" applyNumberFormat="1" applyFont="1" applyFill="1" applyBorder="1" applyAlignment="1">
      <alignment horizontal="left"/>
    </xf>
    <xf numFmtId="7" fontId="13" fillId="0" borderId="7" xfId="2" applyNumberFormat="1" applyFont="1" applyFill="1" applyBorder="1" applyAlignment="1">
      <alignment horizontal="center"/>
    </xf>
    <xf numFmtId="37" fontId="13" fillId="0" borderId="15" xfId="2" applyNumberFormat="1" applyFont="1" applyFill="1" applyBorder="1" applyAlignment="1">
      <alignment horizontal="center"/>
    </xf>
    <xf numFmtId="1" fontId="13" fillId="0" borderId="6" xfId="0" applyNumberFormat="1" applyFont="1" applyFill="1" applyBorder="1" applyAlignment="1">
      <alignment horizontal="center"/>
    </xf>
    <xf numFmtId="7" fontId="13" fillId="0" borderId="34" xfId="2" applyNumberFormat="1" applyFont="1" applyFill="1" applyBorder="1" applyAlignment="1">
      <alignment horizontal="center"/>
    </xf>
    <xf numFmtId="0" fontId="34" fillId="0" borderId="0" xfId="0" applyFont="1"/>
    <xf numFmtId="0" fontId="15" fillId="0" borderId="0" xfId="0" applyFont="1" applyFill="1"/>
    <xf numFmtId="0" fontId="15" fillId="0" borderId="0" xfId="0" applyFont="1"/>
    <xf numFmtId="1" fontId="13" fillId="0" borderId="6" xfId="0" applyNumberFormat="1" applyFont="1" applyFill="1" applyBorder="1" applyAlignment="1" applyProtection="1">
      <protection locked="0"/>
    </xf>
    <xf numFmtId="1" fontId="13" fillId="0" borderId="15" xfId="0" applyNumberFormat="1" applyFont="1" applyFill="1" applyBorder="1" applyAlignment="1" applyProtection="1">
      <protection locked="0"/>
    </xf>
    <xf numFmtId="0" fontId="34" fillId="0" borderId="7" xfId="0" applyFont="1" applyBorder="1" applyAlignment="1">
      <alignment horizontal="center" vertical="center"/>
    </xf>
    <xf numFmtId="0" fontId="34" fillId="0" borderId="7" xfId="0" applyFont="1" applyBorder="1" applyAlignment="1">
      <alignment horizontal="center" vertical="center"/>
    </xf>
    <xf numFmtId="0" fontId="35" fillId="0" borderId="2" xfId="0" applyFont="1" applyBorder="1" applyAlignment="1">
      <alignment horizontal="center" vertical="center"/>
    </xf>
    <xf numFmtId="0" fontId="34" fillId="0" borderId="2" xfId="0" applyFont="1" applyBorder="1" applyAlignment="1">
      <alignment horizontal="center" vertical="center"/>
    </xf>
    <xf numFmtId="0" fontId="34" fillId="0" borderId="0" xfId="0" applyFont="1" applyAlignment="1">
      <alignment vertical="center"/>
    </xf>
    <xf numFmtId="1" fontId="13" fillId="0" borderId="7" xfId="0" applyNumberFormat="1" applyFont="1" applyFill="1" applyBorder="1" applyAlignment="1" applyProtection="1">
      <alignment horizontal="left" vertical="center"/>
      <protection locked="0"/>
    </xf>
    <xf numFmtId="0" fontId="34" fillId="0" borderId="3" xfId="0" applyFont="1" applyBorder="1" applyAlignment="1">
      <alignment vertical="center"/>
    </xf>
    <xf numFmtId="0" fontId="34" fillId="0" borderId="0" xfId="0" applyFont="1" applyBorder="1" applyAlignment="1">
      <alignment vertical="center"/>
    </xf>
    <xf numFmtId="0" fontId="34" fillId="0" borderId="4" xfId="0" applyFont="1" applyBorder="1" applyAlignment="1">
      <alignment vertical="center"/>
    </xf>
    <xf numFmtId="49" fontId="34" fillId="0" borderId="0" xfId="0" applyNumberFormat="1" applyFont="1" applyAlignment="1">
      <alignment vertical="center"/>
    </xf>
    <xf numFmtId="49" fontId="35" fillId="0" borderId="0" xfId="0" applyNumberFormat="1" applyFont="1" applyAlignment="1">
      <alignment horizontal="right" vertical="center"/>
    </xf>
    <xf numFmtId="7" fontId="15" fillId="0" borderId="3" xfId="2" applyNumberFormat="1" applyFont="1" applyFill="1" applyBorder="1" applyAlignment="1"/>
    <xf numFmtId="49" fontId="12" fillId="0" borderId="10" xfId="0" applyNumberFormat="1" applyFont="1" applyBorder="1" applyAlignment="1" applyProtection="1">
      <alignment horizontal="right" indent="1"/>
      <protection locked="0"/>
    </xf>
    <xf numFmtId="49" fontId="35" fillId="0" borderId="5" xfId="0" applyNumberFormat="1" applyFont="1" applyBorder="1" applyAlignment="1">
      <alignment horizontal="right" vertical="center" indent="1"/>
    </xf>
    <xf numFmtId="49" fontId="35" fillId="0" borderId="19" xfId="0" applyNumberFormat="1" applyFont="1" applyBorder="1" applyAlignment="1">
      <alignment horizontal="right" vertical="center" indent="1"/>
    </xf>
    <xf numFmtId="7" fontId="7" fillId="0" borderId="0" xfId="2" applyNumberFormat="1" applyFont="1" applyFill="1" applyBorder="1" applyAlignment="1" applyProtection="1">
      <alignment vertical="center"/>
    </xf>
    <xf numFmtId="0" fontId="28" fillId="0" borderId="0" xfId="0" applyFont="1" applyProtection="1"/>
    <xf numFmtId="0" fontId="29" fillId="0" borderId="2" xfId="0" applyFont="1" applyBorder="1" applyProtection="1"/>
    <xf numFmtId="0" fontId="28" fillId="0" borderId="0" xfId="0" applyFont="1" applyFill="1" applyBorder="1" applyAlignment="1" applyProtection="1">
      <alignment horizontal="center"/>
    </xf>
    <xf numFmtId="0" fontId="28" fillId="0" borderId="0" xfId="0" applyFont="1" applyAlignment="1" applyProtection="1">
      <alignment horizontal="center"/>
    </xf>
    <xf numFmtId="0" fontId="28" fillId="0" borderId="0" xfId="0" applyFont="1" applyBorder="1" applyProtection="1"/>
    <xf numFmtId="0" fontId="28" fillId="0" borderId="10" xfId="0" applyFont="1" applyBorder="1" applyAlignment="1" applyProtection="1">
      <alignment horizontal="center"/>
    </xf>
    <xf numFmtId="0" fontId="28" fillId="0" borderId="0" xfId="0" applyFont="1" applyFill="1" applyAlignment="1" applyProtection="1">
      <alignment horizontal="center"/>
    </xf>
    <xf numFmtId="0" fontId="28" fillId="0" borderId="6" xfId="0" applyFont="1" applyBorder="1" applyProtection="1"/>
    <xf numFmtId="0" fontId="28" fillId="0" borderId="6" xfId="0" applyFont="1" applyBorder="1" applyAlignment="1" applyProtection="1">
      <alignment horizontal="left" shrinkToFit="1"/>
    </xf>
    <xf numFmtId="0" fontId="30" fillId="2" borderId="1" xfId="0" applyFont="1" applyFill="1" applyBorder="1" applyAlignment="1" applyProtection="1">
      <alignment horizontal="center"/>
    </xf>
    <xf numFmtId="0" fontId="30" fillId="0" borderId="0" xfId="0" applyFont="1" applyFill="1" applyBorder="1" applyAlignment="1" applyProtection="1">
      <alignment horizontal="center"/>
    </xf>
    <xf numFmtId="0" fontId="28" fillId="0" borderId="0" xfId="0" applyFont="1" applyFill="1" applyBorder="1" applyProtection="1"/>
    <xf numFmtId="0" fontId="30" fillId="2" borderId="0" xfId="0" applyFont="1" applyFill="1" applyAlignment="1" applyProtection="1">
      <alignment horizontal="center"/>
    </xf>
    <xf numFmtId="0" fontId="30" fillId="0" borderId="0" xfId="0" applyFont="1" applyFill="1" applyAlignment="1" applyProtection="1">
      <alignment horizontal="center"/>
    </xf>
    <xf numFmtId="0" fontId="28" fillId="0" borderId="9" xfId="0" applyFont="1" applyBorder="1" applyAlignment="1" applyProtection="1">
      <alignment horizontal="center"/>
    </xf>
    <xf numFmtId="0" fontId="28" fillId="0" borderId="2" xfId="0" applyFont="1" applyFill="1" applyBorder="1" applyAlignment="1" applyProtection="1">
      <alignment wrapText="1"/>
    </xf>
    <xf numFmtId="1" fontId="31" fillId="4" borderId="2" xfId="0" applyNumberFormat="1" applyFont="1" applyFill="1" applyBorder="1" applyAlignment="1" applyProtection="1">
      <alignment horizontal="center"/>
    </xf>
    <xf numFmtId="1" fontId="31" fillId="0" borderId="0" xfId="0" applyNumberFormat="1" applyFont="1" applyFill="1" applyBorder="1" applyAlignment="1" applyProtection="1">
      <alignment horizontal="center"/>
    </xf>
    <xf numFmtId="0" fontId="28" fillId="0" borderId="9" xfId="0" applyFont="1" applyBorder="1" applyProtection="1"/>
    <xf numFmtId="0" fontId="28" fillId="0" borderId="9" xfId="0" applyFont="1" applyFill="1" applyBorder="1" applyAlignment="1" applyProtection="1">
      <alignment horizontal="center"/>
    </xf>
    <xf numFmtId="0" fontId="28" fillId="0" borderId="6" xfId="0" applyFont="1" applyBorder="1" applyAlignment="1" applyProtection="1">
      <alignment shrinkToFit="1"/>
    </xf>
    <xf numFmtId="0" fontId="28" fillId="0" borderId="6" xfId="0" applyFont="1" applyBorder="1" applyAlignment="1" applyProtection="1">
      <alignment wrapText="1"/>
    </xf>
    <xf numFmtId="0" fontId="31" fillId="4" borderId="5" xfId="0" applyFont="1" applyFill="1" applyBorder="1" applyAlignment="1" applyProtection="1">
      <alignment horizontal="center"/>
    </xf>
    <xf numFmtId="0" fontId="31" fillId="0" borderId="0" xfId="0" applyFont="1" applyFill="1" applyBorder="1" applyAlignment="1" applyProtection="1">
      <alignment horizontal="center"/>
    </xf>
    <xf numFmtId="0" fontId="31" fillId="4" borderId="1" xfId="0" applyFont="1" applyFill="1" applyBorder="1" applyAlignment="1" applyProtection="1">
      <alignment horizontal="center"/>
    </xf>
    <xf numFmtId="0" fontId="5" fillId="0" borderId="17" xfId="0" applyFont="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28" fillId="0" borderId="0" xfId="0" applyFont="1" applyFill="1" applyProtection="1"/>
    <xf numFmtId="0" fontId="29" fillId="0" borderId="2" xfId="0" applyFont="1" applyFill="1" applyBorder="1" applyAlignment="1" applyProtection="1">
      <alignment wrapText="1"/>
    </xf>
    <xf numFmtId="1" fontId="32" fillId="3" borderId="2" xfId="0" applyNumberFormat="1" applyFont="1" applyFill="1" applyBorder="1" applyAlignment="1" applyProtection="1">
      <alignment horizontal="center" vertical="center"/>
    </xf>
    <xf numFmtId="1" fontId="31" fillId="3" borderId="0" xfId="0" applyNumberFormat="1" applyFont="1" applyFill="1" applyBorder="1" applyAlignment="1" applyProtection="1">
      <alignment horizontal="center" vertical="center"/>
    </xf>
    <xf numFmtId="0" fontId="28" fillId="0" borderId="0" xfId="0" applyFont="1" applyAlignment="1" applyProtection="1">
      <alignment vertical="center"/>
    </xf>
    <xf numFmtId="49" fontId="11" fillId="0" borderId="0" xfId="0" applyNumberFormat="1" applyFont="1" applyAlignment="1" applyProtection="1">
      <alignment horizontal="right" vertical="center" shrinkToFit="1"/>
    </xf>
    <xf numFmtId="49" fontId="11" fillId="0" borderId="0" xfId="0" applyNumberFormat="1" applyFont="1" applyAlignment="1" applyProtection="1">
      <alignment horizontal="right" vertical="center"/>
    </xf>
    <xf numFmtId="7" fontId="15" fillId="0" borderId="6" xfId="2" applyNumberFormat="1" applyFont="1" applyFill="1" applyBorder="1" applyAlignment="1">
      <alignment horizontal="left"/>
    </xf>
    <xf numFmtId="7" fontId="15" fillId="0" borderId="15" xfId="2" applyNumberFormat="1" applyFont="1" applyFill="1" applyBorder="1" applyAlignment="1">
      <alignment horizontal="left"/>
    </xf>
    <xf numFmtId="7" fontId="15" fillId="0" borderId="15" xfId="2" applyNumberFormat="1" applyFont="1" applyFill="1" applyBorder="1" applyAlignment="1">
      <alignment horizontal="center"/>
    </xf>
    <xf numFmtId="7" fontId="15" fillId="0" borderId="7" xfId="2" applyNumberFormat="1" applyFont="1" applyFill="1" applyBorder="1" applyAlignment="1">
      <alignment horizontal="center"/>
    </xf>
    <xf numFmtId="0" fontId="15" fillId="0" borderId="7" xfId="0"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15" fillId="0" borderId="10" xfId="0" applyFont="1" applyBorder="1" applyAlignment="1" applyProtection="1">
      <alignment horizontal="left" wrapText="1"/>
      <protection locked="0"/>
    </xf>
    <xf numFmtId="0" fontId="16" fillId="0" borderId="10" xfId="0" applyFont="1" applyFill="1" applyBorder="1" applyAlignment="1" applyProtection="1">
      <alignment horizontal="center" wrapText="1"/>
      <protection locked="0"/>
    </xf>
    <xf numFmtId="0" fontId="13" fillId="0" borderId="0" xfId="0" applyFont="1" applyFill="1" applyAlignment="1" applyProtection="1">
      <alignment horizontal="left" wrapText="1"/>
      <protection locked="0"/>
    </xf>
    <xf numFmtId="0" fontId="13" fillId="0" borderId="0" xfId="0" applyFont="1" applyAlignment="1" applyProtection="1">
      <alignment horizontal="left" wrapText="1"/>
      <protection locked="0"/>
    </xf>
    <xf numFmtId="0" fontId="15" fillId="0" borderId="10" xfId="0" applyFont="1" applyBorder="1" applyAlignment="1" applyProtection="1">
      <alignment wrapText="1"/>
      <protection locked="0"/>
    </xf>
    <xf numFmtId="49" fontId="15" fillId="0" borderId="10" xfId="0" applyNumberFormat="1" applyFont="1" applyFill="1" applyBorder="1" applyAlignment="1" applyProtection="1">
      <alignment wrapText="1"/>
      <protection locked="0"/>
    </xf>
    <xf numFmtId="0" fontId="16" fillId="0" borderId="10" xfId="0" applyFont="1" applyFill="1" applyBorder="1" applyAlignment="1" applyProtection="1">
      <alignment wrapText="1"/>
      <protection locked="0"/>
    </xf>
    <xf numFmtId="0" fontId="16" fillId="0" borderId="31" xfId="0" applyFont="1" applyFill="1" applyBorder="1" applyAlignment="1" applyProtection="1">
      <alignment horizontal="left"/>
      <protection locked="0"/>
    </xf>
    <xf numFmtId="0" fontId="16" fillId="0" borderId="17" xfId="0" applyFont="1" applyFill="1" applyBorder="1" applyAlignment="1" applyProtection="1">
      <alignment horizontal="left"/>
      <protection locked="0"/>
    </xf>
    <xf numFmtId="0" fontId="13" fillId="0" borderId="0" xfId="0" applyFont="1" applyFill="1" applyAlignment="1" applyProtection="1">
      <alignment vertical="center" wrapText="1"/>
      <protection locked="0"/>
    </xf>
    <xf numFmtId="0" fontId="13" fillId="0" borderId="0" xfId="0" applyFont="1" applyAlignment="1" applyProtection="1">
      <alignment vertical="center" wrapText="1"/>
      <protection locked="0"/>
    </xf>
    <xf numFmtId="0" fontId="15" fillId="0" borderId="15" xfId="0" applyFont="1" applyFill="1" applyBorder="1" applyAlignment="1" applyProtection="1">
      <alignment vertical="center"/>
      <protection locked="0"/>
    </xf>
    <xf numFmtId="49" fontId="12" fillId="0" borderId="0" xfId="0" applyNumberFormat="1" applyFont="1" applyBorder="1" applyAlignment="1" applyProtection="1">
      <alignment horizontal="right" indent="1"/>
      <protection locked="0"/>
    </xf>
    <xf numFmtId="0" fontId="13" fillId="5" borderId="6"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3" fillId="0" borderId="0" xfId="0" applyFont="1" applyFill="1" applyAlignment="1" applyProtection="1">
      <alignment wrapText="1"/>
      <protection locked="0"/>
    </xf>
    <xf numFmtId="0" fontId="13" fillId="0" borderId="0" xfId="0" applyFont="1" applyAlignment="1" applyProtection="1">
      <alignment wrapText="1"/>
      <protection locked="0"/>
    </xf>
    <xf numFmtId="0" fontId="5" fillId="0" borderId="15" xfId="0" applyFont="1" applyBorder="1" applyAlignment="1" applyProtection="1">
      <protection locked="0"/>
    </xf>
    <xf numFmtId="0" fontId="28" fillId="0" borderId="23" xfId="0" applyFont="1" applyBorder="1" applyAlignment="1" applyProtection="1">
      <alignment horizontal="left" vertical="top" wrapText="1"/>
      <protection locked="0"/>
    </xf>
    <xf numFmtId="0" fontId="28" fillId="0" borderId="6" xfId="0" applyFont="1" applyBorder="1" applyAlignment="1" applyProtection="1">
      <alignment vertical="top"/>
    </xf>
    <xf numFmtId="166" fontId="13" fillId="0" borderId="15" xfId="0" applyNumberFormat="1" applyFont="1" applyFill="1" applyBorder="1" applyAlignment="1" applyProtection="1">
      <alignment horizontal="left" indent="1"/>
      <protection locked="0"/>
    </xf>
    <xf numFmtId="166" fontId="13" fillId="0" borderId="14" xfId="0" applyNumberFormat="1" applyFont="1" applyBorder="1" applyAlignment="1" applyProtection="1">
      <alignment horizontal="left" indent="1"/>
      <protection locked="0"/>
    </xf>
    <xf numFmtId="166" fontId="13" fillId="0" borderId="15" xfId="0" applyNumberFormat="1" applyFont="1" applyBorder="1" applyAlignment="1" applyProtection="1">
      <alignment horizontal="left" indent="1"/>
      <protection locked="0"/>
    </xf>
    <xf numFmtId="49" fontId="12" fillId="0" borderId="20" xfId="0" applyNumberFormat="1" applyFont="1" applyBorder="1" applyAlignment="1"/>
    <xf numFmtId="49" fontId="13" fillId="0" borderId="20" xfId="0" applyNumberFormat="1" applyFont="1" applyBorder="1" applyAlignment="1"/>
    <xf numFmtId="0" fontId="13" fillId="0" borderId="14" xfId="0" applyNumberFormat="1" applyFont="1" applyFill="1" applyBorder="1" applyAlignment="1" applyProtection="1">
      <alignment horizontal="left" indent="1"/>
      <protection locked="0"/>
    </xf>
    <xf numFmtId="0" fontId="13" fillId="0" borderId="15" xfId="0" applyNumberFormat="1" applyFont="1" applyFill="1" applyBorder="1" applyAlignment="1" applyProtection="1">
      <alignment horizontal="left" indent="1"/>
      <protection locked="0"/>
    </xf>
    <xf numFmtId="0" fontId="13" fillId="0" borderId="15" xfId="0" applyNumberFormat="1" applyFont="1" applyBorder="1" applyAlignment="1" applyProtection="1">
      <alignment horizontal="left" indent="1"/>
      <protection locked="0"/>
    </xf>
    <xf numFmtId="0" fontId="13" fillId="0" borderId="14" xfId="0" applyNumberFormat="1" applyFont="1" applyBorder="1" applyAlignment="1" applyProtection="1">
      <alignment horizontal="left" indent="1"/>
      <protection locked="0"/>
    </xf>
    <xf numFmtId="0" fontId="28" fillId="0" borderId="2" xfId="0" applyNumberFormat="1" applyFont="1" applyBorder="1" applyAlignment="1" applyProtection="1">
      <alignment horizontal="center"/>
      <protection locked="0"/>
    </xf>
    <xf numFmtId="0" fontId="13" fillId="0" borderId="15" xfId="2" applyNumberFormat="1" applyFont="1" applyFill="1" applyBorder="1" applyAlignment="1"/>
    <xf numFmtId="0" fontId="13" fillId="0" borderId="38" xfId="2" applyNumberFormat="1" applyFont="1" applyFill="1" applyBorder="1" applyAlignment="1"/>
    <xf numFmtId="0" fontId="13" fillId="0" borderId="20" xfId="0" applyNumberFormat="1" applyFont="1" applyBorder="1" applyAlignment="1"/>
    <xf numFmtId="0" fontId="13" fillId="0" borderId="0" xfId="0" applyNumberFormat="1" applyFont="1" applyFill="1" applyAlignment="1"/>
    <xf numFmtId="0" fontId="13" fillId="0" borderId="0" xfId="0" applyNumberFormat="1" applyFont="1" applyAlignment="1"/>
    <xf numFmtId="0" fontId="13" fillId="0" borderId="0" xfId="0" applyNumberFormat="1" applyFont="1" applyAlignment="1">
      <alignment horizontal="center" vertical="top"/>
    </xf>
    <xf numFmtId="0" fontId="12" fillId="0" borderId="20" xfId="0" applyNumberFormat="1" applyFont="1" applyBorder="1" applyAlignment="1"/>
    <xf numFmtId="0" fontId="12" fillId="0" borderId="0" xfId="0" applyNumberFormat="1" applyFont="1" applyFill="1" applyBorder="1" applyAlignment="1">
      <alignment horizontal="right" indent="1"/>
    </xf>
    <xf numFmtId="0" fontId="12" fillId="0" borderId="0" xfId="0" applyFont="1" applyFill="1" applyAlignment="1">
      <alignment horizontal="center"/>
    </xf>
    <xf numFmtId="49" fontId="12" fillId="0" borderId="0" xfId="0" applyNumberFormat="1" applyFont="1" applyBorder="1" applyAlignment="1" applyProtection="1">
      <alignment horizontal="center"/>
      <protection locked="0"/>
    </xf>
    <xf numFmtId="49" fontId="12" fillId="0" borderId="18" xfId="0" applyNumberFormat="1" applyFont="1" applyBorder="1" applyAlignment="1" applyProtection="1">
      <alignment horizontal="center"/>
      <protection locked="0"/>
    </xf>
    <xf numFmtId="0" fontId="12" fillId="5" borderId="22" xfId="0" applyFont="1" applyFill="1" applyBorder="1" applyAlignment="1" applyProtection="1">
      <alignment horizontal="center"/>
      <protection locked="0"/>
    </xf>
    <xf numFmtId="0" fontId="12" fillId="5" borderId="15" xfId="0" applyFont="1" applyFill="1" applyBorder="1" applyAlignment="1" applyProtection="1">
      <alignment horizontal="center"/>
      <protection locked="0"/>
    </xf>
    <xf numFmtId="0" fontId="12" fillId="5" borderId="28" xfId="0" applyFont="1" applyFill="1" applyBorder="1" applyAlignment="1" applyProtection="1">
      <alignment horizontal="center"/>
      <protection locked="0"/>
    </xf>
    <xf numFmtId="0" fontId="15" fillId="0" borderId="14" xfId="0" applyNumberFormat="1" applyFont="1" applyFill="1" applyBorder="1" applyAlignment="1" applyProtection="1">
      <alignment horizontal="left"/>
      <protection locked="0"/>
    </xf>
    <xf numFmtId="0" fontId="15" fillId="0" borderId="14" xfId="0" applyNumberFormat="1" applyFont="1" applyFill="1" applyBorder="1" applyAlignment="1" applyProtection="1">
      <alignment horizontal="center"/>
      <protection locked="0"/>
    </xf>
    <xf numFmtId="7" fontId="12" fillId="5" borderId="22" xfId="2" applyNumberFormat="1" applyFont="1" applyFill="1" applyBorder="1" applyAlignment="1" applyProtection="1">
      <alignment horizontal="center"/>
      <protection locked="0"/>
    </xf>
    <xf numFmtId="7" fontId="12" fillId="5" borderId="15" xfId="2" applyNumberFormat="1" applyFont="1" applyFill="1" applyBorder="1" applyAlignment="1" applyProtection="1">
      <alignment horizontal="center"/>
      <protection locked="0"/>
    </xf>
    <xf numFmtId="7" fontId="12" fillId="5" borderId="28" xfId="2" applyNumberFormat="1" applyFont="1" applyFill="1" applyBorder="1" applyAlignment="1" applyProtection="1">
      <alignment horizontal="center"/>
      <protection locked="0"/>
    </xf>
    <xf numFmtId="0" fontId="15" fillId="0" borderId="17" xfId="0" applyFont="1" applyFill="1" applyBorder="1" applyAlignment="1" applyProtection="1">
      <alignment horizontal="center" vertical="top"/>
      <protection locked="0"/>
    </xf>
    <xf numFmtId="0" fontId="15" fillId="0" borderId="0" xfId="0" applyFont="1" applyFill="1" applyBorder="1" applyAlignment="1" applyProtection="1">
      <alignment horizontal="center" vertical="top"/>
      <protection locked="0"/>
    </xf>
    <xf numFmtId="0" fontId="15" fillId="0" borderId="0" xfId="0" applyNumberFormat="1" applyFont="1" applyFill="1" applyBorder="1" applyAlignment="1" applyProtection="1">
      <alignment horizontal="center"/>
      <protection locked="0"/>
    </xf>
    <xf numFmtId="167" fontId="15" fillId="0" borderId="0" xfId="0" applyNumberFormat="1" applyFont="1" applyFill="1" applyBorder="1" applyAlignment="1" applyProtection="1">
      <alignment horizontal="center"/>
      <protection locked="0"/>
    </xf>
    <xf numFmtId="0" fontId="15" fillId="0" borderId="17"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10" xfId="0" applyFont="1" applyFill="1" applyBorder="1" applyAlignment="1" applyProtection="1">
      <alignment horizontal="center"/>
      <protection locked="0"/>
    </xf>
    <xf numFmtId="0" fontId="15" fillId="0" borderId="15" xfId="0" applyNumberFormat="1" applyFont="1" applyFill="1" applyBorder="1" applyAlignment="1" applyProtection="1">
      <alignment horizontal="left"/>
      <protection locked="0"/>
    </xf>
    <xf numFmtId="167" fontId="15" fillId="0" borderId="14" xfId="0" applyNumberFormat="1" applyFont="1" applyFill="1" applyBorder="1" applyAlignment="1" applyProtection="1">
      <alignment horizontal="left"/>
      <protection locked="0"/>
    </xf>
    <xf numFmtId="0" fontId="15" fillId="0" borderId="17" xfId="0" applyFont="1" applyFill="1" applyBorder="1" applyAlignment="1" applyProtection="1">
      <alignment horizontal="left" indent="1"/>
      <protection locked="0"/>
    </xf>
    <xf numFmtId="0" fontId="15" fillId="0" borderId="0" xfId="0" applyFont="1" applyFill="1" applyBorder="1" applyAlignment="1" applyProtection="1">
      <alignment horizontal="left" indent="1"/>
      <protection locked="0"/>
    </xf>
    <xf numFmtId="7" fontId="15" fillId="0" borderId="26" xfId="2" applyNumberFormat="1" applyFont="1" applyFill="1" applyBorder="1" applyAlignment="1" applyProtection="1">
      <alignment horizontal="center"/>
      <protection locked="0"/>
    </xf>
    <xf numFmtId="0" fontId="13" fillId="0" borderId="20" xfId="2" applyNumberFormat="1" applyFont="1" applyFill="1" applyBorder="1" applyAlignment="1" applyProtection="1">
      <alignment horizontal="center"/>
      <protection locked="0"/>
    </xf>
    <xf numFmtId="167" fontId="13" fillId="0" borderId="20" xfId="2" applyNumberFormat="1" applyFont="1" applyFill="1" applyBorder="1" applyAlignment="1" applyProtection="1">
      <alignment horizontal="center"/>
      <protection locked="0"/>
    </xf>
    <xf numFmtId="0" fontId="13" fillId="0" borderId="14" xfId="2" applyNumberFormat="1" applyFont="1" applyFill="1" applyBorder="1" applyAlignment="1" applyProtection="1">
      <alignment horizontal="center"/>
      <protection locked="0"/>
    </xf>
    <xf numFmtId="0" fontId="16" fillId="0" borderId="27" xfId="2" applyNumberFormat="1" applyFont="1" applyFill="1" applyBorder="1" applyAlignment="1" applyProtection="1">
      <alignment horizontal="left" wrapText="1" indent="1"/>
      <protection locked="0"/>
    </xf>
    <xf numFmtId="0" fontId="15" fillId="0" borderId="19" xfId="2" applyNumberFormat="1" applyFont="1" applyFill="1" applyBorder="1" applyAlignment="1" applyProtection="1">
      <alignment horizontal="left" wrapText="1" indent="1"/>
      <protection locked="0"/>
    </xf>
    <xf numFmtId="0" fontId="15" fillId="0" borderId="16" xfId="2" applyNumberFormat="1" applyFont="1" applyFill="1" applyBorder="1" applyAlignment="1" applyProtection="1">
      <alignment horizontal="left" wrapText="1" indent="1"/>
      <protection locked="0"/>
    </xf>
    <xf numFmtId="7" fontId="16" fillId="0" borderId="0" xfId="2" applyNumberFormat="1" applyFont="1" applyFill="1" applyBorder="1" applyAlignment="1" applyProtection="1">
      <alignment horizontal="center"/>
      <protection locked="0"/>
    </xf>
    <xf numFmtId="7" fontId="16" fillId="0" borderId="18" xfId="2" applyNumberFormat="1" applyFont="1" applyFill="1" applyBorder="1" applyAlignment="1" applyProtection="1">
      <alignment horizontal="center"/>
      <protection locked="0"/>
    </xf>
    <xf numFmtId="5" fontId="15" fillId="0" borderId="17" xfId="0" applyNumberFormat="1" applyFont="1" applyFill="1" applyBorder="1" applyAlignment="1" applyProtection="1">
      <alignment horizontal="left" indent="1"/>
      <protection locked="0"/>
    </xf>
    <xf numFmtId="5" fontId="15" fillId="0" borderId="0" xfId="0" applyNumberFormat="1" applyFont="1" applyFill="1" applyBorder="1" applyAlignment="1" applyProtection="1">
      <alignment horizontal="left" indent="1"/>
      <protection locked="0"/>
    </xf>
    <xf numFmtId="7" fontId="13" fillId="0" borderId="17" xfId="2" applyNumberFormat="1" applyFont="1" applyFill="1" applyBorder="1" applyAlignment="1" applyProtection="1">
      <alignment horizontal="left" indent="1" shrinkToFit="1"/>
      <protection locked="0"/>
    </xf>
    <xf numFmtId="7" fontId="13" fillId="0" borderId="0" xfId="2" applyNumberFormat="1" applyFont="1" applyFill="1" applyBorder="1" applyAlignment="1" applyProtection="1">
      <alignment horizontal="left" indent="1" shrinkToFit="1"/>
      <protection locked="0"/>
    </xf>
    <xf numFmtId="7" fontId="13" fillId="0" borderId="0" xfId="2" applyNumberFormat="1" applyFont="1" applyFill="1" applyBorder="1" applyAlignment="1" applyProtection="1">
      <alignment horizontal="left" shrinkToFit="1"/>
      <protection locked="0"/>
    </xf>
    <xf numFmtId="0" fontId="13" fillId="0" borderId="17"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13" fillId="0" borderId="15" xfId="2" applyNumberFormat="1" applyFont="1" applyFill="1" applyBorder="1" applyAlignment="1" applyProtection="1">
      <alignment horizontal="center"/>
      <protection locked="0"/>
    </xf>
    <xf numFmtId="0" fontId="12" fillId="8" borderId="26" xfId="0" applyFont="1" applyFill="1" applyBorder="1" applyAlignment="1" applyProtection="1">
      <alignment horizontal="right" vertical="center" indent="1"/>
      <protection locked="0"/>
    </xf>
    <xf numFmtId="1" fontId="6" fillId="0" borderId="27" xfId="0" applyNumberFormat="1" applyFont="1" applyFill="1" applyBorder="1" applyAlignment="1" applyProtection="1">
      <alignment horizontal="center" vertical="center"/>
      <protection locked="0"/>
    </xf>
    <xf numFmtId="1" fontId="6" fillId="0" borderId="19" xfId="0" applyNumberFormat="1" applyFont="1" applyFill="1" applyBorder="1" applyAlignment="1" applyProtection="1">
      <alignment horizontal="center" vertical="center"/>
      <protection locked="0"/>
    </xf>
    <xf numFmtId="1" fontId="6" fillId="0" borderId="16" xfId="0" applyNumberFormat="1" applyFont="1" applyFill="1" applyBorder="1" applyAlignment="1" applyProtection="1">
      <alignment horizontal="center" vertical="center"/>
      <protection locked="0"/>
    </xf>
    <xf numFmtId="0" fontId="7" fillId="0" borderId="17"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18" xfId="0" applyFont="1" applyFill="1" applyBorder="1" applyAlignment="1" applyProtection="1">
      <alignment horizontal="center"/>
      <protection locked="0"/>
    </xf>
    <xf numFmtId="0" fontId="13" fillId="0" borderId="17" xfId="0" applyFont="1" applyFill="1" applyBorder="1" applyAlignment="1" applyProtection="1">
      <alignment horizontal="left" indent="1"/>
      <protection locked="0"/>
    </xf>
    <xf numFmtId="0" fontId="13" fillId="0" borderId="0" xfId="0" applyFont="1" applyFill="1" applyBorder="1" applyAlignment="1" applyProtection="1">
      <alignment horizontal="left" indent="1"/>
      <protection locked="0"/>
    </xf>
    <xf numFmtId="0" fontId="13" fillId="0" borderId="14" xfId="0" applyNumberFormat="1" applyFont="1" applyFill="1" applyBorder="1" applyAlignment="1" applyProtection="1">
      <alignment horizontal="left" indent="1"/>
      <protection locked="0"/>
    </xf>
    <xf numFmtId="7" fontId="15" fillId="0" borderId="3" xfId="2" applyNumberFormat="1" applyFont="1" applyFill="1" applyBorder="1" applyAlignment="1">
      <alignment horizontal="left"/>
    </xf>
    <xf numFmtId="7" fontId="15" fillId="0" borderId="0" xfId="2" applyNumberFormat="1" applyFont="1" applyFill="1" applyBorder="1" applyAlignment="1">
      <alignment horizontal="left"/>
    </xf>
    <xf numFmtId="7" fontId="15" fillId="0" borderId="4" xfId="2" applyNumberFormat="1" applyFont="1" applyFill="1" applyBorder="1" applyAlignment="1">
      <alignment horizontal="left"/>
    </xf>
    <xf numFmtId="7" fontId="15" fillId="0" borderId="6" xfId="2" applyNumberFormat="1" applyFont="1" applyFill="1" applyBorder="1" applyAlignment="1">
      <alignment horizontal="left"/>
    </xf>
    <xf numFmtId="7" fontId="15" fillId="0" borderId="15" xfId="2" applyNumberFormat="1" applyFont="1" applyFill="1" applyBorder="1" applyAlignment="1">
      <alignment horizontal="left"/>
    </xf>
    <xf numFmtId="7" fontId="15" fillId="0" borderId="7" xfId="2" applyNumberFormat="1" applyFont="1" applyFill="1" applyBorder="1" applyAlignment="1">
      <alignment horizontal="left"/>
    </xf>
    <xf numFmtId="7" fontId="12" fillId="6" borderId="6" xfId="2" applyNumberFormat="1" applyFont="1" applyFill="1" applyBorder="1" applyAlignment="1">
      <alignment horizontal="center" vertical="center"/>
    </xf>
    <xf numFmtId="7" fontId="12" fillId="6" borderId="15" xfId="2" applyNumberFormat="1" applyFont="1" applyFill="1" applyBorder="1" applyAlignment="1">
      <alignment horizontal="center" vertical="center"/>
    </xf>
    <xf numFmtId="7" fontId="12" fillId="6" borderId="7" xfId="2" applyNumberFormat="1" applyFont="1" applyFill="1" applyBorder="1" applyAlignment="1">
      <alignment horizontal="center" vertical="center"/>
    </xf>
    <xf numFmtId="7" fontId="12" fillId="0" borderId="6" xfId="2" applyNumberFormat="1" applyFont="1" applyFill="1" applyBorder="1" applyAlignment="1">
      <alignment horizontal="center"/>
    </xf>
    <xf numFmtId="7" fontId="12" fillId="0" borderId="15" xfId="2" applyNumberFormat="1" applyFont="1" applyFill="1" applyBorder="1" applyAlignment="1">
      <alignment horizontal="center"/>
    </xf>
    <xf numFmtId="7" fontId="12" fillId="0" borderId="7" xfId="2" applyNumberFormat="1" applyFont="1" applyFill="1" applyBorder="1" applyAlignment="1">
      <alignment horizontal="center"/>
    </xf>
    <xf numFmtId="7" fontId="15" fillId="0" borderId="11" xfId="2" applyNumberFormat="1" applyFont="1" applyFill="1" applyBorder="1" applyAlignment="1">
      <alignment horizontal="left"/>
    </xf>
    <xf numFmtId="7" fontId="15" fillId="0" borderId="10" xfId="2" applyNumberFormat="1" applyFont="1" applyFill="1" applyBorder="1" applyAlignment="1">
      <alignment horizontal="left"/>
    </xf>
    <xf numFmtId="7" fontId="15" fillId="0" borderId="12" xfId="2" applyNumberFormat="1" applyFont="1" applyFill="1" applyBorder="1" applyAlignment="1">
      <alignment horizontal="left"/>
    </xf>
    <xf numFmtId="0" fontId="15" fillId="0" borderId="15" xfId="2" applyNumberFormat="1" applyFont="1" applyFill="1" applyBorder="1" applyAlignment="1" applyProtection="1">
      <alignment horizontal="left"/>
      <protection locked="0"/>
    </xf>
    <xf numFmtId="0" fontId="15" fillId="0" borderId="7" xfId="2" applyNumberFormat="1" applyFont="1" applyFill="1" applyBorder="1" applyAlignment="1" applyProtection="1">
      <alignment horizontal="left"/>
      <protection locked="0"/>
    </xf>
    <xf numFmtId="7" fontId="16" fillId="0" borderId="11" xfId="2" applyNumberFormat="1" applyFont="1" applyFill="1" applyBorder="1" applyAlignment="1">
      <alignment horizontal="left"/>
    </xf>
    <xf numFmtId="7" fontId="16" fillId="0" borderId="10" xfId="2" applyNumberFormat="1" applyFont="1" applyFill="1" applyBorder="1" applyAlignment="1">
      <alignment horizontal="left"/>
    </xf>
    <xf numFmtId="7" fontId="16" fillId="0" borderId="12" xfId="2" applyNumberFormat="1" applyFont="1" applyFill="1" applyBorder="1" applyAlignment="1">
      <alignment horizontal="left"/>
    </xf>
    <xf numFmtId="0" fontId="16" fillId="0" borderId="3" xfId="2" applyNumberFormat="1" applyFont="1" applyFill="1" applyBorder="1" applyAlignment="1">
      <alignment horizontal="center" vertical="top"/>
    </xf>
    <xf numFmtId="0" fontId="16" fillId="0" borderId="0" xfId="2" applyNumberFormat="1" applyFont="1" applyFill="1" applyBorder="1" applyAlignment="1">
      <alignment horizontal="center" vertical="top"/>
    </xf>
    <xf numFmtId="0" fontId="16" fillId="0" borderId="4" xfId="2" applyNumberFormat="1" applyFont="1" applyFill="1" applyBorder="1" applyAlignment="1">
      <alignment horizontal="center" vertical="top"/>
    </xf>
    <xf numFmtId="0" fontId="16" fillId="0" borderId="13" xfId="2" applyNumberFormat="1" applyFont="1" applyFill="1" applyBorder="1" applyAlignment="1">
      <alignment horizontal="center" vertical="top"/>
    </xf>
    <xf numFmtId="0" fontId="16" fillId="0" borderId="14" xfId="2" applyNumberFormat="1" applyFont="1" applyFill="1" applyBorder="1" applyAlignment="1">
      <alignment horizontal="center" vertical="top"/>
    </xf>
    <xf numFmtId="0" fontId="16" fillId="0" borderId="5" xfId="2" applyNumberFormat="1" applyFont="1" applyFill="1" applyBorder="1" applyAlignment="1">
      <alignment horizontal="center" vertical="top"/>
    </xf>
    <xf numFmtId="7" fontId="15" fillId="0" borderId="6" xfId="2" applyNumberFormat="1" applyFont="1" applyFill="1" applyBorder="1" applyAlignment="1">
      <alignment horizontal="center"/>
    </xf>
    <xf numFmtId="7" fontId="15" fillId="0" borderId="15" xfId="2" applyNumberFormat="1" applyFont="1" applyFill="1" applyBorder="1" applyAlignment="1">
      <alignment horizontal="center"/>
    </xf>
    <xf numFmtId="7" fontId="15" fillId="0" borderId="13" xfId="2" applyNumberFormat="1" applyFont="1" applyFill="1" applyBorder="1" applyAlignment="1">
      <alignment horizontal="left"/>
    </xf>
    <xf numFmtId="7" fontId="15" fillId="0" borderId="14" xfId="2" applyNumberFormat="1" applyFont="1" applyFill="1" applyBorder="1" applyAlignment="1">
      <alignment horizontal="left"/>
    </xf>
    <xf numFmtId="7" fontId="15" fillId="0" borderId="5" xfId="2" applyNumberFormat="1" applyFont="1" applyFill="1" applyBorder="1" applyAlignment="1">
      <alignment horizontal="left"/>
    </xf>
    <xf numFmtId="7" fontId="16" fillId="0" borderId="6" xfId="2" applyNumberFormat="1" applyFont="1" applyFill="1" applyBorder="1" applyAlignment="1">
      <alignment horizontal="left"/>
    </xf>
    <xf numFmtId="7" fontId="16" fillId="0" borderId="15" xfId="2" applyNumberFormat="1" applyFont="1" applyFill="1" applyBorder="1" applyAlignment="1">
      <alignment horizontal="left"/>
    </xf>
    <xf numFmtId="7" fontId="16" fillId="0" borderId="7" xfId="2" applyNumberFormat="1" applyFont="1" applyFill="1" applyBorder="1" applyAlignment="1">
      <alignment horizontal="left"/>
    </xf>
    <xf numFmtId="7" fontId="12" fillId="14" borderId="0" xfId="2" applyNumberFormat="1" applyFont="1" applyFill="1" applyBorder="1" applyAlignment="1">
      <alignment horizontal="right"/>
    </xf>
    <xf numFmtId="7" fontId="6" fillId="0" borderId="0" xfId="2" applyNumberFormat="1" applyFont="1" applyFill="1" applyBorder="1" applyAlignment="1">
      <alignment horizontal="center"/>
    </xf>
    <xf numFmtId="7" fontId="7" fillId="0" borderId="0" xfId="2" applyNumberFormat="1" applyFont="1" applyFill="1" applyBorder="1" applyAlignment="1">
      <alignment horizontal="center"/>
    </xf>
    <xf numFmtId="0" fontId="13" fillId="0" borderId="6" xfId="0" applyFont="1" applyBorder="1" applyAlignment="1">
      <alignment horizontal="left"/>
    </xf>
    <xf numFmtId="0" fontId="13" fillId="0" borderId="15" xfId="0" applyFont="1" applyBorder="1" applyAlignment="1">
      <alignment horizontal="left"/>
    </xf>
    <xf numFmtId="0" fontId="13" fillId="0" borderId="15" xfId="0" applyNumberFormat="1" applyFont="1" applyFill="1" applyBorder="1" applyAlignment="1">
      <alignment horizontal="left" indent="1"/>
    </xf>
    <xf numFmtId="0" fontId="13" fillId="0" borderId="7" xfId="0" applyNumberFormat="1" applyFont="1" applyFill="1" applyBorder="1" applyAlignment="1">
      <alignment horizontal="left" indent="1"/>
    </xf>
    <xf numFmtId="0" fontId="0" fillId="0" borderId="15" xfId="0" applyNumberFormat="1" applyBorder="1" applyAlignment="1">
      <alignment horizontal="left" indent="1"/>
    </xf>
    <xf numFmtId="0" fontId="0" fillId="0" borderId="7" xfId="0" applyNumberFormat="1" applyBorder="1" applyAlignment="1">
      <alignment horizontal="left" indent="1"/>
    </xf>
    <xf numFmtId="166" fontId="13" fillId="0" borderId="15" xfId="0" applyNumberFormat="1" applyFont="1" applyFill="1" applyBorder="1" applyAlignment="1">
      <alignment horizontal="left" indent="1"/>
    </xf>
    <xf numFmtId="166" fontId="13" fillId="0" borderId="7" xfId="0" applyNumberFormat="1" applyFont="1" applyFill="1" applyBorder="1" applyAlignment="1">
      <alignment horizontal="left" indent="1"/>
    </xf>
    <xf numFmtId="0" fontId="15" fillId="0" borderId="15" xfId="2" applyNumberFormat="1" applyFont="1" applyFill="1" applyBorder="1" applyAlignment="1" applyProtection="1">
      <alignment horizontal="center"/>
      <protection locked="0"/>
    </xf>
    <xf numFmtId="7" fontId="15" fillId="0" borderId="7" xfId="2" applyNumberFormat="1" applyFont="1" applyFill="1" applyBorder="1" applyAlignment="1">
      <alignment horizontal="center"/>
    </xf>
    <xf numFmtId="1" fontId="13" fillId="0" borderId="6" xfId="0" applyNumberFormat="1" applyFont="1" applyFill="1" applyBorder="1" applyAlignment="1">
      <alignment horizontal="left"/>
    </xf>
    <xf numFmtId="1" fontId="13" fillId="0" borderId="15" xfId="0" applyNumberFormat="1" applyFont="1" applyFill="1" applyBorder="1" applyAlignment="1">
      <alignment horizontal="left"/>
    </xf>
    <xf numFmtId="0" fontId="15" fillId="0" borderId="13" xfId="0" applyNumberFormat="1" applyFont="1" applyBorder="1" applyAlignment="1" applyProtection="1">
      <alignment horizontal="center" vertical="top" wrapText="1"/>
      <protection locked="0"/>
    </xf>
    <xf numFmtId="0" fontId="15" fillId="0" borderId="14" xfId="0" applyNumberFormat="1" applyFont="1" applyBorder="1" applyAlignment="1" applyProtection="1">
      <alignment horizontal="center" vertical="top" wrapText="1"/>
      <protection locked="0"/>
    </xf>
    <xf numFmtId="0" fontId="15" fillId="0" borderId="5" xfId="0" applyNumberFormat="1" applyFont="1" applyBorder="1" applyAlignment="1" applyProtection="1">
      <alignment horizontal="center" vertical="top" wrapText="1"/>
      <protection locked="0"/>
    </xf>
    <xf numFmtId="0" fontId="12" fillId="0" borderId="6" xfId="0" applyNumberFormat="1" applyFont="1" applyBorder="1" applyAlignment="1" applyProtection="1">
      <alignment horizontal="left" wrapText="1"/>
      <protection locked="0"/>
    </xf>
    <xf numFmtId="0" fontId="15" fillId="0" borderId="15" xfId="0" applyNumberFormat="1" applyFont="1" applyBorder="1" applyAlignment="1" applyProtection="1">
      <alignment horizontal="left" wrapText="1"/>
      <protection locked="0"/>
    </xf>
    <xf numFmtId="0" fontId="15" fillId="0" borderId="7" xfId="0" applyNumberFormat="1" applyFont="1" applyBorder="1" applyAlignment="1" applyProtection="1">
      <alignment horizontal="left" wrapText="1"/>
      <protection locked="0"/>
    </xf>
    <xf numFmtId="0" fontId="15" fillId="0" borderId="7"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0" fontId="15" fillId="0" borderId="6" xfId="0" applyFont="1" applyFill="1" applyBorder="1" applyAlignment="1" applyProtection="1">
      <alignment vertical="center" wrapText="1"/>
      <protection locked="0"/>
    </xf>
    <xf numFmtId="0" fontId="15" fillId="6" borderId="2"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13"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15" fillId="0" borderId="15" xfId="0" applyNumberFormat="1" applyFont="1" applyFill="1" applyBorder="1" applyAlignment="1" applyProtection="1">
      <alignment horizontal="center" vertical="center" wrapText="1"/>
      <protection locked="0"/>
    </xf>
    <xf numFmtId="0" fontId="15" fillId="0" borderId="7"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left" vertical="center" wrapText="1"/>
      <protection locked="0"/>
    </xf>
    <xf numFmtId="0" fontId="15" fillId="0" borderId="6" xfId="0" applyNumberFormat="1" applyFont="1" applyFill="1" applyBorder="1" applyAlignment="1" applyProtection="1">
      <alignment horizontal="center" vertical="center" wrapText="1"/>
      <protection locked="0"/>
    </xf>
    <xf numFmtId="0" fontId="15" fillId="0" borderId="15" xfId="0" applyFont="1" applyFill="1" applyBorder="1" applyAlignment="1" applyProtection="1">
      <alignment vertical="center" wrapText="1"/>
      <protection locked="0"/>
    </xf>
    <xf numFmtId="0" fontId="12" fillId="9" borderId="0" xfId="0" applyFont="1" applyFill="1" applyAlignment="1" applyProtection="1">
      <alignment horizontal="right" wrapText="1"/>
      <protection locked="0"/>
    </xf>
    <xf numFmtId="0" fontId="6" fillId="0" borderId="0" xfId="0" applyFont="1" applyFill="1" applyAlignment="1" applyProtection="1">
      <alignment horizontal="center" wrapText="1"/>
      <protection locked="0"/>
    </xf>
    <xf numFmtId="0" fontId="7" fillId="0" borderId="0" xfId="0" applyFont="1" applyFill="1" applyAlignment="1" applyProtection="1">
      <alignment horizontal="center" vertical="top" wrapText="1"/>
      <protection locked="0"/>
    </xf>
    <xf numFmtId="0" fontId="13" fillId="0" borderId="2" xfId="0" applyFont="1" applyBorder="1" applyAlignment="1" applyProtection="1">
      <alignment horizontal="center" wrapText="1"/>
      <protection locked="0"/>
    </xf>
    <xf numFmtId="0" fontId="13" fillId="0" borderId="6" xfId="0" applyFont="1" applyBorder="1" applyAlignment="1" applyProtection="1">
      <alignment horizontal="center" wrapText="1"/>
      <protection locked="0"/>
    </xf>
    <xf numFmtId="0" fontId="13" fillId="0" borderId="7" xfId="0" applyNumberFormat="1" applyFont="1" applyFill="1" applyBorder="1" applyAlignment="1" applyProtection="1">
      <alignment horizontal="left" wrapText="1"/>
      <protection locked="0"/>
    </xf>
    <xf numFmtId="0" fontId="13" fillId="0" borderId="2" xfId="0" applyNumberFormat="1" applyFont="1" applyFill="1" applyBorder="1" applyAlignment="1" applyProtection="1">
      <alignment horizontal="left" wrapText="1"/>
      <protection locked="0"/>
    </xf>
    <xf numFmtId="1" fontId="13" fillId="0" borderId="11" xfId="0" applyNumberFormat="1" applyFont="1" applyFill="1" applyBorder="1" applyAlignment="1" applyProtection="1">
      <alignment horizontal="left"/>
      <protection locked="0"/>
    </xf>
    <xf numFmtId="1" fontId="13" fillId="0" borderId="13" xfId="0" applyNumberFormat="1" applyFont="1" applyFill="1" applyBorder="1" applyAlignment="1" applyProtection="1">
      <alignment horizontal="left"/>
      <protection locked="0"/>
    </xf>
    <xf numFmtId="0" fontId="13" fillId="0" borderId="10" xfId="0" applyNumberFormat="1" applyFont="1" applyFill="1" applyBorder="1" applyAlignment="1" applyProtection="1">
      <alignment horizontal="left" wrapText="1"/>
      <protection locked="0"/>
    </xf>
    <xf numFmtId="0" fontId="13" fillId="0" borderId="14" xfId="0" applyNumberFormat="1" applyFont="1" applyFill="1" applyBorder="1" applyAlignment="1" applyProtection="1">
      <alignment horizontal="left" wrapText="1"/>
      <protection locked="0"/>
    </xf>
    <xf numFmtId="14" fontId="13" fillId="0" borderId="53" xfId="0" applyNumberFormat="1" applyFont="1" applyFill="1" applyBorder="1" applyAlignment="1" applyProtection="1">
      <alignment horizontal="center" vertical="center" wrapText="1"/>
      <protection locked="0"/>
    </xf>
    <xf numFmtId="166" fontId="13" fillId="0" borderId="1" xfId="0" applyNumberFormat="1" applyFont="1" applyFill="1" applyBorder="1" applyAlignment="1" applyProtection="1">
      <alignment horizontal="center" wrapText="1"/>
      <protection locked="0"/>
    </xf>
    <xf numFmtId="1" fontId="13" fillId="0" borderId="53" xfId="0" applyNumberFormat="1" applyFont="1" applyFill="1" applyBorder="1" applyAlignment="1" applyProtection="1">
      <alignment horizontal="center" vertical="center" wrapText="1"/>
      <protection locked="0"/>
    </xf>
    <xf numFmtId="166" fontId="13" fillId="0" borderId="1" xfId="0" applyNumberFormat="1" applyFont="1" applyFill="1" applyBorder="1" applyAlignment="1" applyProtection="1">
      <alignment horizontal="left" wrapText="1"/>
      <protection locked="0"/>
    </xf>
    <xf numFmtId="0" fontId="12" fillId="6" borderId="6" xfId="0" applyFont="1" applyFill="1" applyBorder="1" applyAlignment="1" applyProtection="1">
      <alignment horizontal="center" wrapText="1"/>
      <protection locked="0"/>
    </xf>
    <xf numFmtId="0" fontId="12" fillId="6" borderId="15" xfId="0" applyFont="1" applyFill="1" applyBorder="1" applyAlignment="1" applyProtection="1">
      <alignment horizontal="center" wrapText="1"/>
      <protection locked="0"/>
    </xf>
    <xf numFmtId="0" fontId="12" fillId="6" borderId="7" xfId="0" applyFont="1" applyFill="1" applyBorder="1" applyAlignment="1" applyProtection="1">
      <alignment horizontal="center" wrapText="1"/>
      <protection locked="0"/>
    </xf>
    <xf numFmtId="0" fontId="12" fillId="0" borderId="15" xfId="0" applyFont="1" applyFill="1" applyBorder="1" applyAlignment="1" applyProtection="1">
      <alignment horizontal="center" wrapText="1"/>
      <protection locked="0"/>
    </xf>
    <xf numFmtId="0" fontId="12" fillId="0" borderId="7"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34" fillId="0" borderId="2" xfId="0" applyNumberFormat="1" applyFont="1" applyBorder="1" applyAlignment="1">
      <alignment horizontal="center" vertical="center"/>
    </xf>
    <xf numFmtId="0" fontId="34" fillId="0" borderId="15" xfId="0" applyFont="1" applyBorder="1" applyAlignment="1">
      <alignment horizontal="center" vertical="center"/>
    </xf>
    <xf numFmtId="0" fontId="34" fillId="0" borderId="6" xfId="0" applyFont="1" applyBorder="1" applyAlignment="1">
      <alignment horizontal="left" vertical="center"/>
    </xf>
    <xf numFmtId="0" fontId="34" fillId="0" borderId="15" xfId="0" applyFont="1" applyBorder="1" applyAlignment="1">
      <alignment horizontal="left" vertical="center"/>
    </xf>
    <xf numFmtId="7" fontId="12" fillId="0" borderId="15" xfId="2" applyNumberFormat="1" applyFont="1" applyFill="1" applyBorder="1" applyAlignment="1" applyProtection="1">
      <alignment horizontal="center" vertical="center"/>
      <protection locked="0"/>
    </xf>
    <xf numFmtId="7" fontId="12" fillId="0" borderId="7" xfId="2" applyNumberFormat="1" applyFont="1" applyFill="1" applyBorder="1" applyAlignment="1" applyProtection="1">
      <alignment horizontal="center" vertical="center"/>
      <protection locked="0"/>
    </xf>
    <xf numFmtId="0" fontId="34" fillId="0" borderId="6" xfId="0" applyNumberFormat="1" applyFont="1" applyBorder="1" applyAlignment="1">
      <alignment horizontal="center" vertical="center"/>
    </xf>
    <xf numFmtId="0" fontId="34" fillId="0" borderId="15" xfId="0" applyNumberFormat="1" applyFont="1" applyBorder="1" applyAlignment="1">
      <alignment horizontal="center" vertical="center"/>
    </xf>
    <xf numFmtId="0" fontId="35" fillId="0" borderId="6" xfId="0" applyFont="1" applyBorder="1" applyAlignment="1">
      <alignment horizontal="center" vertical="center"/>
    </xf>
    <xf numFmtId="0" fontId="35" fillId="0" borderId="15" xfId="0" applyFont="1" applyBorder="1" applyAlignment="1">
      <alignment horizontal="center" vertical="center"/>
    </xf>
    <xf numFmtId="0" fontId="35" fillId="0" borderId="7" xfId="0" applyFont="1" applyBorder="1" applyAlignment="1">
      <alignment horizontal="center" vertical="center"/>
    </xf>
    <xf numFmtId="0" fontId="34" fillId="0" borderId="7" xfId="0" applyNumberFormat="1" applyFont="1" applyBorder="1" applyAlignment="1">
      <alignment horizontal="center" vertical="center"/>
    </xf>
    <xf numFmtId="0" fontId="13" fillId="0" borderId="15" xfId="0" applyNumberFormat="1" applyFont="1" applyFill="1" applyBorder="1" applyAlignment="1" applyProtection="1">
      <alignment horizontal="center" vertical="center"/>
      <protection locked="0"/>
    </xf>
    <xf numFmtId="0" fontId="13" fillId="0" borderId="7" xfId="0" applyNumberFormat="1" applyFont="1" applyFill="1" applyBorder="1" applyAlignment="1" applyProtection="1">
      <alignment horizontal="center" vertical="center"/>
      <protection locked="0"/>
    </xf>
    <xf numFmtId="0" fontId="13" fillId="0" borderId="6"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2" fillId="11" borderId="0" xfId="0" applyFont="1" applyFill="1" applyAlignment="1" applyProtection="1">
      <alignment horizontal="right" vertical="center"/>
      <protection locked="0"/>
    </xf>
    <xf numFmtId="0" fontId="6"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13" fillId="0" borderId="11"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13" fillId="0" borderId="14" xfId="0" applyFont="1" applyBorder="1" applyAlignment="1" applyProtection="1">
      <alignment horizontal="left"/>
      <protection locked="0"/>
    </xf>
    <xf numFmtId="0" fontId="13" fillId="0" borderId="2" xfId="0" applyNumberFormat="1" applyFont="1" applyFill="1" applyBorder="1" applyAlignment="1" applyProtection="1">
      <alignment horizontal="center" vertical="center"/>
      <protection locked="0"/>
    </xf>
    <xf numFmtId="0" fontId="13" fillId="0" borderId="10" xfId="0" applyNumberFormat="1" applyFont="1" applyFill="1" applyBorder="1" applyAlignment="1" applyProtection="1">
      <alignment horizontal="center" vertical="center"/>
      <protection locked="0"/>
    </xf>
    <xf numFmtId="0" fontId="13" fillId="0" borderId="14" xfId="0" applyNumberFormat="1" applyFont="1" applyFill="1" applyBorder="1" applyAlignment="1" applyProtection="1">
      <alignment horizontal="center" vertical="center"/>
      <protection locked="0"/>
    </xf>
    <xf numFmtId="166" fontId="13" fillId="0" borderId="15" xfId="0" applyNumberFormat="1" applyFont="1" applyFill="1" applyBorder="1" applyAlignment="1" applyProtection="1">
      <alignment horizontal="center" vertical="center"/>
      <protection locked="0"/>
    </xf>
    <xf numFmtId="166" fontId="13" fillId="0" borderId="7" xfId="0" applyNumberFormat="1" applyFont="1" applyFill="1" applyBorder="1" applyAlignment="1" applyProtection="1">
      <alignment horizontal="center" vertical="center"/>
      <protection locked="0"/>
    </xf>
    <xf numFmtId="0" fontId="35" fillId="5" borderId="11" xfId="0" applyFont="1" applyFill="1" applyBorder="1" applyAlignment="1">
      <alignment horizontal="center" vertical="center"/>
    </xf>
    <xf numFmtId="0" fontId="35" fillId="5" borderId="10" xfId="0" applyFont="1" applyFill="1" applyBorder="1" applyAlignment="1">
      <alignment horizontal="center" vertical="center"/>
    </xf>
    <xf numFmtId="0" fontId="35" fillId="5" borderId="12" xfId="0" applyFont="1" applyFill="1" applyBorder="1" applyAlignment="1">
      <alignment horizontal="center" vertical="center"/>
    </xf>
    <xf numFmtId="1" fontId="13" fillId="0" borderId="6" xfId="0" applyNumberFormat="1" applyFont="1" applyFill="1" applyBorder="1" applyAlignment="1" applyProtection="1">
      <alignment horizontal="left" vertical="center"/>
      <protection locked="0"/>
    </xf>
    <xf numFmtId="1" fontId="13" fillId="0" borderId="15" xfId="0" applyNumberFormat="1" applyFont="1" applyFill="1" applyBorder="1" applyAlignment="1" applyProtection="1">
      <alignment horizontal="left" vertical="center"/>
      <protection locked="0"/>
    </xf>
    <xf numFmtId="0" fontId="34" fillId="0" borderId="7" xfId="0" applyFont="1" applyBorder="1" applyAlignment="1">
      <alignment horizontal="center" vertical="center"/>
    </xf>
    <xf numFmtId="0" fontId="34" fillId="0" borderId="2" xfId="0" applyFont="1" applyBorder="1" applyAlignment="1">
      <alignment horizontal="left" vertical="center"/>
    </xf>
    <xf numFmtId="0" fontId="35" fillId="0" borderId="2" xfId="0" applyFont="1" applyBorder="1" applyAlignment="1">
      <alignment horizontal="center" vertical="center"/>
    </xf>
    <xf numFmtId="0" fontId="34" fillId="0" borderId="6" xfId="0" applyFont="1" applyFill="1" applyBorder="1" applyAlignment="1">
      <alignment horizontal="left" vertical="center"/>
    </xf>
    <xf numFmtId="0" fontId="34" fillId="0" borderId="15" xfId="0" applyFont="1" applyFill="1" applyBorder="1" applyAlignment="1">
      <alignment horizontal="left" vertical="center"/>
    </xf>
    <xf numFmtId="0" fontId="34" fillId="0" borderId="7" xfId="0" applyFont="1" applyFill="1" applyBorder="1" applyAlignment="1">
      <alignment horizontal="left" vertical="center"/>
    </xf>
    <xf numFmtId="7" fontId="12" fillId="5" borderId="11" xfId="2" applyNumberFormat="1" applyFont="1" applyFill="1" applyBorder="1" applyAlignment="1" applyProtection="1">
      <alignment horizontal="center" vertical="center"/>
      <protection locked="0"/>
    </xf>
    <xf numFmtId="7" fontId="12" fillId="5" borderId="10" xfId="2" applyNumberFormat="1" applyFont="1" applyFill="1" applyBorder="1" applyAlignment="1" applyProtection="1">
      <alignment horizontal="center" vertical="center"/>
      <protection locked="0"/>
    </xf>
    <xf numFmtId="7" fontId="12" fillId="5" borderId="12" xfId="2" applyNumberFormat="1" applyFont="1" applyFill="1" applyBorder="1" applyAlignment="1" applyProtection="1">
      <alignment horizontal="center" vertical="center"/>
      <protection locked="0"/>
    </xf>
    <xf numFmtId="0" fontId="34" fillId="0" borderId="2" xfId="0" applyFont="1" applyBorder="1" applyAlignment="1">
      <alignment horizontal="left" vertical="center" shrinkToFit="1"/>
    </xf>
    <xf numFmtId="7" fontId="12" fillId="5" borderId="6" xfId="2" applyNumberFormat="1" applyFont="1" applyFill="1" applyBorder="1" applyAlignment="1" applyProtection="1">
      <alignment horizontal="center" vertical="center"/>
      <protection locked="0"/>
    </xf>
    <xf numFmtId="7" fontId="12" fillId="5" borderId="15" xfId="2" applyNumberFormat="1" applyFont="1" applyFill="1" applyBorder="1" applyAlignment="1" applyProtection="1">
      <alignment horizontal="center" vertical="center"/>
      <protection locked="0"/>
    </xf>
    <xf numFmtId="7" fontId="12" fillId="5" borderId="7" xfId="2" applyNumberFormat="1" applyFont="1" applyFill="1" applyBorder="1" applyAlignment="1" applyProtection="1">
      <alignment horizontal="center" vertical="center"/>
      <protection locked="0"/>
    </xf>
    <xf numFmtId="0" fontId="37" fillId="0" borderId="3"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4" xfId="0" applyFont="1" applyBorder="1" applyAlignment="1">
      <alignment horizontal="center" vertical="center" shrinkToFit="1"/>
    </xf>
    <xf numFmtId="0" fontId="34" fillId="0" borderId="3" xfId="0" applyFont="1" applyBorder="1" applyAlignment="1">
      <alignment horizontal="left" vertical="center"/>
    </xf>
    <xf numFmtId="0" fontId="34" fillId="0" borderId="0" xfId="0" applyFont="1" applyBorder="1" applyAlignment="1">
      <alignment horizontal="left" vertical="center"/>
    </xf>
    <xf numFmtId="0" fontId="34" fillId="0" borderId="4" xfId="0" applyFont="1" applyBorder="1" applyAlignment="1">
      <alignment horizontal="left" vertical="center"/>
    </xf>
    <xf numFmtId="0" fontId="7" fillId="0" borderId="3"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49" fontId="7" fillId="0" borderId="13" xfId="0" applyNumberFormat="1" applyFont="1" applyBorder="1" applyAlignment="1">
      <alignment horizontal="center"/>
    </xf>
    <xf numFmtId="49" fontId="7" fillId="0" borderId="14" xfId="0" applyNumberFormat="1" applyFont="1" applyBorder="1" applyAlignment="1">
      <alignment horizontal="center"/>
    </xf>
    <xf numFmtId="0" fontId="26" fillId="0" borderId="0" xfId="0" applyFont="1" applyBorder="1" applyAlignment="1">
      <alignment horizontal="center"/>
    </xf>
    <xf numFmtId="37" fontId="26" fillId="0" borderId="0" xfId="2" applyNumberFormat="1" applyFont="1" applyFill="1" applyBorder="1" applyAlignment="1">
      <alignment horizontal="center"/>
    </xf>
    <xf numFmtId="7" fontId="26" fillId="0" borderId="0" xfId="2" applyNumberFormat="1" applyFont="1" applyFill="1" applyBorder="1" applyAlignment="1">
      <alignment horizontal="center"/>
    </xf>
    <xf numFmtId="0" fontId="20" fillId="0" borderId="3" xfId="0" applyFont="1" applyBorder="1" applyAlignment="1">
      <alignment horizontal="center"/>
    </xf>
    <xf numFmtId="0" fontId="20" fillId="0" borderId="0" xfId="0" applyFont="1" applyBorder="1" applyAlignment="1">
      <alignment horizontal="center"/>
    </xf>
    <xf numFmtId="0" fontId="12" fillId="0" borderId="0" xfId="0" applyFont="1" applyBorder="1" applyAlignment="1">
      <alignment horizontal="center"/>
    </xf>
    <xf numFmtId="7" fontId="12" fillId="0" borderId="0" xfId="2" applyNumberFormat="1" applyFont="1" applyFill="1" applyBorder="1" applyAlignment="1">
      <alignment horizontal="center"/>
    </xf>
    <xf numFmtId="49" fontId="7" fillId="0" borderId="3" xfId="0" applyNumberFormat="1" applyFont="1" applyBorder="1" applyAlignment="1">
      <alignment horizontal="center"/>
    </xf>
    <xf numFmtId="49" fontId="7" fillId="0" borderId="0" xfId="0" applyNumberFormat="1" applyFont="1" applyBorder="1" applyAlignment="1">
      <alignment horizontal="center"/>
    </xf>
    <xf numFmtId="49" fontId="7" fillId="0" borderId="4" xfId="0" applyNumberFormat="1" applyFont="1" applyBorder="1" applyAlignment="1">
      <alignment horizontal="center"/>
    </xf>
    <xf numFmtId="7" fontId="23" fillId="6" borderId="11" xfId="2" applyNumberFormat="1" applyFont="1" applyFill="1" applyBorder="1" applyAlignment="1">
      <alignment horizontal="center"/>
    </xf>
    <xf numFmtId="7" fontId="23" fillId="6" borderId="10" xfId="2" applyNumberFormat="1" applyFont="1" applyFill="1" applyBorder="1" applyAlignment="1">
      <alignment horizontal="center"/>
    </xf>
    <xf numFmtId="7" fontId="23" fillId="6" borderId="12" xfId="2" applyNumberFormat="1" applyFont="1" applyFill="1" applyBorder="1" applyAlignment="1">
      <alignment horizontal="center"/>
    </xf>
    <xf numFmtId="7" fontId="13" fillId="0" borderId="6" xfId="2" applyNumberFormat="1" applyFont="1" applyFill="1" applyBorder="1" applyAlignment="1">
      <alignment horizontal="left"/>
    </xf>
    <xf numFmtId="7" fontId="13" fillId="0" borderId="15" xfId="2" applyNumberFormat="1" applyFont="1" applyFill="1" applyBorder="1" applyAlignment="1">
      <alignment horizontal="left"/>
    </xf>
    <xf numFmtId="0" fontId="13" fillId="0" borderId="15" xfId="2" applyNumberFormat="1" applyFont="1" applyFill="1" applyBorder="1" applyAlignment="1">
      <alignment horizontal="center"/>
    </xf>
    <xf numFmtId="7" fontId="13" fillId="0" borderId="37" xfId="2" applyNumberFormat="1" applyFont="1" applyFill="1" applyBorder="1" applyAlignment="1">
      <alignment horizontal="left"/>
    </xf>
    <xf numFmtId="7" fontId="13" fillId="0" borderId="38" xfId="2" applyNumberFormat="1" applyFont="1" applyFill="1" applyBorder="1" applyAlignment="1">
      <alignment horizontal="left"/>
    </xf>
    <xf numFmtId="0" fontId="13" fillId="0" borderId="38" xfId="2" applyNumberFormat="1" applyFont="1" applyFill="1" applyBorder="1" applyAlignment="1" applyProtection="1">
      <alignment horizontal="right"/>
      <protection locked="0"/>
    </xf>
    <xf numFmtId="7" fontId="13" fillId="0" borderId="33" xfId="2" applyNumberFormat="1" applyFont="1" applyFill="1" applyBorder="1" applyAlignment="1">
      <alignment horizontal="left"/>
    </xf>
    <xf numFmtId="7" fontId="23" fillId="6" borderId="6" xfId="2" applyNumberFormat="1" applyFont="1" applyFill="1" applyBorder="1" applyAlignment="1">
      <alignment horizontal="center"/>
    </xf>
    <xf numFmtId="7" fontId="23" fillId="6" borderId="15" xfId="2" applyNumberFormat="1" applyFont="1" applyFill="1" applyBorder="1" applyAlignment="1">
      <alignment horizontal="center"/>
    </xf>
    <xf numFmtId="7" fontId="23" fillId="6" borderId="7" xfId="2" applyNumberFormat="1" applyFont="1" applyFill="1" applyBorder="1" applyAlignment="1">
      <alignment horizontal="center"/>
    </xf>
    <xf numFmtId="0" fontId="13" fillId="0" borderId="15" xfId="2" applyNumberFormat="1" applyFont="1" applyFill="1" applyBorder="1" applyAlignment="1" applyProtection="1">
      <alignment horizontal="left"/>
      <protection locked="0"/>
    </xf>
    <xf numFmtId="0" fontId="13" fillId="0" borderId="7" xfId="2" applyNumberFormat="1" applyFont="1" applyFill="1" applyBorder="1" applyAlignment="1" applyProtection="1">
      <alignment horizontal="left"/>
      <protection locked="0"/>
    </xf>
    <xf numFmtId="0" fontId="23" fillId="0" borderId="15" xfId="2" applyNumberFormat="1" applyFont="1" applyFill="1" applyBorder="1" applyAlignment="1" applyProtection="1">
      <alignment horizontal="left"/>
      <protection locked="0"/>
    </xf>
    <xf numFmtId="0" fontId="23" fillId="0" borderId="7" xfId="2" applyNumberFormat="1" applyFont="1" applyFill="1" applyBorder="1" applyAlignment="1" applyProtection="1">
      <alignment horizontal="left"/>
      <protection locked="0"/>
    </xf>
    <xf numFmtId="0" fontId="13" fillId="0" borderId="15" xfId="2" applyNumberFormat="1" applyFont="1" applyFill="1" applyBorder="1" applyAlignment="1" applyProtection="1">
      <alignment horizontal="right"/>
      <protection locked="0"/>
    </xf>
    <xf numFmtId="0" fontId="13" fillId="0" borderId="15" xfId="0" applyNumberFormat="1" applyFont="1" applyBorder="1" applyAlignment="1" applyProtection="1">
      <alignment horizontal="right"/>
      <protection locked="0"/>
    </xf>
    <xf numFmtId="0" fontId="13" fillId="0" borderId="7" xfId="2" applyNumberFormat="1" applyFont="1" applyFill="1" applyBorder="1" applyAlignment="1" applyProtection="1">
      <alignment horizontal="center"/>
      <protection locked="0"/>
    </xf>
    <xf numFmtId="7" fontId="13" fillId="7" borderId="6" xfId="2" applyNumberFormat="1" applyFont="1" applyFill="1" applyBorder="1" applyAlignment="1">
      <alignment horizontal="left"/>
    </xf>
    <xf numFmtId="7" fontId="13" fillId="7" borderId="15" xfId="2" applyNumberFormat="1" applyFont="1" applyFill="1" applyBorder="1" applyAlignment="1">
      <alignment horizontal="left"/>
    </xf>
    <xf numFmtId="7" fontId="13" fillId="7" borderId="7" xfId="2" applyNumberFormat="1" applyFont="1" applyFill="1" applyBorder="1" applyAlignment="1">
      <alignment horizontal="left"/>
    </xf>
    <xf numFmtId="7" fontId="23" fillId="6" borderId="35" xfId="2" applyNumberFormat="1" applyFont="1" applyFill="1" applyBorder="1" applyAlignment="1">
      <alignment horizontal="center"/>
    </xf>
    <xf numFmtId="7" fontId="23" fillId="6" borderId="20" xfId="2" applyNumberFormat="1" applyFont="1" applyFill="1" applyBorder="1" applyAlignment="1">
      <alignment horizontal="center"/>
    </xf>
    <xf numFmtId="7" fontId="23" fillId="6" borderId="36" xfId="2" applyNumberFormat="1" applyFont="1" applyFill="1" applyBorder="1" applyAlignment="1">
      <alignment horizontal="center"/>
    </xf>
    <xf numFmtId="7" fontId="13" fillId="0" borderId="15" xfId="2" applyNumberFormat="1" applyFont="1" applyFill="1" applyBorder="1" applyAlignment="1">
      <alignment horizontal="center" vertical="top"/>
    </xf>
    <xf numFmtId="7" fontId="13" fillId="0" borderId="7" xfId="2" applyNumberFormat="1" applyFont="1" applyFill="1" applyBorder="1" applyAlignment="1">
      <alignment horizontal="center" vertical="top"/>
    </xf>
    <xf numFmtId="0" fontId="23" fillId="7" borderId="6" xfId="2" applyNumberFormat="1" applyFont="1" applyFill="1" applyBorder="1" applyAlignment="1" applyProtection="1">
      <alignment horizontal="center"/>
      <protection locked="0"/>
    </xf>
    <xf numFmtId="0" fontId="23" fillId="7" borderId="15" xfId="2" applyNumberFormat="1" applyFont="1" applyFill="1" applyBorder="1" applyAlignment="1" applyProtection="1">
      <alignment horizontal="center"/>
      <protection locked="0"/>
    </xf>
    <xf numFmtId="0" fontId="23" fillId="7" borderId="7" xfId="2" applyNumberFormat="1" applyFont="1" applyFill="1" applyBorder="1" applyAlignment="1" applyProtection="1">
      <alignment horizontal="center"/>
      <protection locked="0"/>
    </xf>
    <xf numFmtId="0" fontId="23" fillId="7" borderId="37" xfId="2" applyNumberFormat="1" applyFont="1" applyFill="1" applyBorder="1" applyAlignment="1" applyProtection="1">
      <alignment horizontal="center"/>
      <protection locked="0"/>
    </xf>
    <xf numFmtId="0" fontId="23" fillId="7" borderId="38" xfId="2" applyNumberFormat="1" applyFont="1" applyFill="1" applyBorder="1" applyAlignment="1" applyProtection="1">
      <alignment horizontal="center"/>
      <protection locked="0"/>
    </xf>
    <xf numFmtId="0" fontId="23" fillId="7" borderId="34" xfId="2" applyNumberFormat="1" applyFont="1" applyFill="1" applyBorder="1" applyAlignment="1" applyProtection="1">
      <alignment horizontal="center"/>
      <protection locked="0"/>
    </xf>
    <xf numFmtId="7" fontId="13" fillId="0" borderId="6" xfId="2" applyNumberFormat="1" applyFont="1" applyFill="1" applyBorder="1" applyAlignment="1">
      <alignment horizontal="center"/>
    </xf>
    <xf numFmtId="7" fontId="13" fillId="0" borderId="15" xfId="2" applyNumberFormat="1" applyFont="1" applyFill="1" applyBorder="1" applyAlignment="1">
      <alignment horizontal="center"/>
    </xf>
    <xf numFmtId="0" fontId="13" fillId="0" borderId="15" xfId="0" applyNumberFormat="1" applyFont="1" applyBorder="1" applyAlignment="1" applyProtection="1">
      <alignment horizontal="center"/>
      <protection locked="0"/>
    </xf>
    <xf numFmtId="0" fontId="13" fillId="0" borderId="7" xfId="0" applyNumberFormat="1" applyFont="1" applyBorder="1" applyAlignment="1" applyProtection="1">
      <alignment horizontal="center"/>
      <protection locked="0"/>
    </xf>
    <xf numFmtId="37" fontId="13" fillId="0" borderId="7" xfId="2" applyNumberFormat="1" applyFont="1" applyFill="1" applyBorder="1" applyAlignment="1">
      <alignment horizontal="left"/>
    </xf>
    <xf numFmtId="37" fontId="13" fillId="0" borderId="2" xfId="2" applyNumberFormat="1" applyFont="1" applyFill="1" applyBorder="1" applyAlignment="1">
      <alignment horizontal="left"/>
    </xf>
    <xf numFmtId="7" fontId="13" fillId="0" borderId="2" xfId="2" applyNumberFormat="1" applyFont="1" applyFill="1" applyBorder="1" applyAlignment="1">
      <alignment horizontal="left"/>
    </xf>
    <xf numFmtId="7" fontId="23" fillId="6" borderId="2" xfId="2" applyNumberFormat="1" applyFont="1" applyFill="1" applyBorder="1" applyAlignment="1">
      <alignment horizontal="center"/>
    </xf>
    <xf numFmtId="37" fontId="12" fillId="0" borderId="7" xfId="2" applyNumberFormat="1" applyFont="1" applyFill="1" applyBorder="1" applyAlignment="1">
      <alignment horizontal="center"/>
    </xf>
    <xf numFmtId="37" fontId="12" fillId="0" borderId="2" xfId="2" applyNumberFormat="1" applyFont="1" applyFill="1" applyBorder="1" applyAlignment="1">
      <alignment horizontal="center"/>
    </xf>
    <xf numFmtId="0" fontId="13" fillId="0" borderId="15" xfId="0" applyFont="1" applyBorder="1" applyAlignment="1">
      <alignment horizontal="center"/>
    </xf>
    <xf numFmtId="0" fontId="13" fillId="0" borderId="7" xfId="0" applyFont="1" applyBorder="1" applyAlignment="1">
      <alignment horizontal="center"/>
    </xf>
    <xf numFmtId="0" fontId="13" fillId="0" borderId="7" xfId="2" applyNumberFormat="1" applyFont="1" applyFill="1" applyBorder="1" applyAlignment="1">
      <alignment horizontal="center"/>
    </xf>
    <xf numFmtId="7" fontId="12" fillId="12" borderId="0" xfId="2" applyNumberFormat="1" applyFont="1" applyFill="1" applyBorder="1" applyAlignment="1">
      <alignment horizontal="right" indent="1"/>
    </xf>
    <xf numFmtId="7" fontId="7" fillId="0" borderId="0" xfId="2" applyNumberFormat="1" applyFont="1" applyFill="1" applyBorder="1" applyAlignment="1">
      <alignment horizontal="center" vertical="top"/>
    </xf>
    <xf numFmtId="0" fontId="13" fillId="0" borderId="2" xfId="0" applyFont="1" applyBorder="1" applyAlignment="1">
      <alignment horizontal="center"/>
    </xf>
    <xf numFmtId="1" fontId="13" fillId="0" borderId="6" xfId="0" applyNumberFormat="1" applyFont="1" applyFill="1" applyBorder="1" applyAlignment="1">
      <alignment horizontal="center"/>
    </xf>
    <xf numFmtId="1" fontId="13" fillId="0" borderId="15" xfId="0" applyNumberFormat="1" applyFont="1" applyFill="1" applyBorder="1" applyAlignment="1">
      <alignment horizontal="center"/>
    </xf>
    <xf numFmtId="166" fontId="13" fillId="0" borderId="15" xfId="0" quotePrefix="1" applyNumberFormat="1" applyFont="1" applyFill="1" applyBorder="1" applyAlignment="1">
      <alignment horizontal="left" indent="1"/>
    </xf>
    <xf numFmtId="7" fontId="13" fillId="0" borderId="7" xfId="2" applyNumberFormat="1" applyFont="1" applyFill="1" applyBorder="1" applyAlignment="1">
      <alignment horizontal="center"/>
    </xf>
    <xf numFmtId="0" fontId="13" fillId="0" borderId="15" xfId="0" applyNumberFormat="1" applyFont="1" applyBorder="1" applyAlignment="1">
      <alignment horizontal="center"/>
    </xf>
    <xf numFmtId="39" fontId="13" fillId="0" borderId="6" xfId="2" applyNumberFormat="1" applyFont="1" applyFill="1" applyBorder="1" applyAlignment="1" applyProtection="1">
      <alignment horizontal="left"/>
      <protection locked="0"/>
    </xf>
    <xf numFmtId="39" fontId="13" fillId="0" borderId="15" xfId="2" applyNumberFormat="1" applyFont="1" applyFill="1" applyBorder="1" applyAlignment="1" applyProtection="1">
      <alignment horizontal="left"/>
      <protection locked="0"/>
    </xf>
    <xf numFmtId="7" fontId="13" fillId="0" borderId="5" xfId="2" applyNumberFormat="1" applyFont="1" applyFill="1" applyBorder="1" applyAlignment="1">
      <alignment horizontal="left"/>
    </xf>
    <xf numFmtId="37" fontId="13" fillId="0" borderId="5" xfId="2" applyNumberFormat="1" applyFont="1" applyFill="1" applyBorder="1" applyAlignment="1">
      <alignment horizontal="left"/>
    </xf>
    <xf numFmtId="37" fontId="13" fillId="0" borderId="1" xfId="2" applyNumberFormat="1" applyFont="1" applyFill="1" applyBorder="1" applyAlignment="1">
      <alignment horizontal="left"/>
    </xf>
    <xf numFmtId="0" fontId="23" fillId="0" borderId="6" xfId="2" applyNumberFormat="1" applyFont="1" applyFill="1" applyBorder="1" applyAlignment="1" applyProtection="1">
      <alignment horizontal="center"/>
      <protection locked="0"/>
    </xf>
    <xf numFmtId="0" fontId="23" fillId="0" borderId="15" xfId="2" applyNumberFormat="1" applyFont="1" applyFill="1" applyBorder="1" applyAlignment="1" applyProtection="1">
      <alignment horizontal="center"/>
      <protection locked="0"/>
    </xf>
    <xf numFmtId="0" fontId="23" fillId="0" borderId="7" xfId="2" applyNumberFormat="1" applyFont="1" applyFill="1" applyBorder="1" applyAlignment="1" applyProtection="1">
      <alignment horizontal="center"/>
      <protection locked="0"/>
    </xf>
    <xf numFmtId="7" fontId="12" fillId="10" borderId="0" xfId="2" applyNumberFormat="1" applyFont="1" applyFill="1" applyBorder="1" applyAlignment="1">
      <alignment horizontal="right" indent="1"/>
    </xf>
    <xf numFmtId="0" fontId="13" fillId="0" borderId="6" xfId="2" applyNumberFormat="1" applyFont="1" applyFill="1" applyBorder="1" applyAlignment="1" applyProtection="1">
      <alignment horizontal="center"/>
      <protection locked="0"/>
    </xf>
    <xf numFmtId="7" fontId="23" fillId="5" borderId="6" xfId="2" applyNumberFormat="1" applyFont="1" applyFill="1" applyBorder="1" applyAlignment="1" applyProtection="1">
      <alignment horizontal="center"/>
      <protection locked="0"/>
    </xf>
    <xf numFmtId="7" fontId="23" fillId="5" borderId="15" xfId="2" applyNumberFormat="1" applyFont="1" applyFill="1" applyBorder="1" applyAlignment="1" applyProtection="1">
      <alignment horizontal="center"/>
      <protection locked="0"/>
    </xf>
    <xf numFmtId="7" fontId="23" fillId="5" borderId="7" xfId="2" applyNumberFormat="1" applyFont="1" applyFill="1" applyBorder="1" applyAlignment="1" applyProtection="1">
      <alignment horizontal="center"/>
      <protection locked="0"/>
    </xf>
    <xf numFmtId="0" fontId="13" fillId="0" borderId="38" xfId="2" applyNumberFormat="1" applyFont="1" applyFill="1" applyBorder="1" applyAlignment="1" applyProtection="1">
      <alignment horizontal="center"/>
      <protection locked="0"/>
    </xf>
    <xf numFmtId="7" fontId="13" fillId="0" borderId="38" xfId="2" applyNumberFormat="1" applyFont="1" applyFill="1" applyBorder="1" applyAlignment="1">
      <alignment horizontal="center"/>
    </xf>
    <xf numFmtId="7" fontId="13" fillId="0" borderId="34" xfId="2" applyNumberFormat="1" applyFont="1" applyFill="1" applyBorder="1" applyAlignment="1">
      <alignment horizontal="center"/>
    </xf>
    <xf numFmtId="7" fontId="12" fillId="0" borderId="13" xfId="2" applyNumberFormat="1" applyFont="1" applyFill="1" applyBorder="1" applyAlignment="1">
      <alignment horizontal="center"/>
    </xf>
    <xf numFmtId="7" fontId="12" fillId="0" borderId="5" xfId="2" applyNumberFormat="1" applyFont="1" applyFill="1" applyBorder="1" applyAlignment="1">
      <alignment horizontal="center"/>
    </xf>
    <xf numFmtId="7" fontId="13" fillId="0" borderId="14" xfId="2" applyNumberFormat="1" applyFont="1" applyFill="1" applyBorder="1" applyAlignment="1">
      <alignment horizontal="center"/>
    </xf>
    <xf numFmtId="7" fontId="13" fillId="0" borderId="5" xfId="2" applyNumberFormat="1" applyFont="1" applyFill="1" applyBorder="1" applyAlignment="1">
      <alignment horizontal="center"/>
    </xf>
    <xf numFmtId="0" fontId="13" fillId="0" borderId="2" xfId="2" applyNumberFormat="1" applyFont="1" applyFill="1" applyBorder="1" applyAlignment="1" applyProtection="1">
      <alignment horizontal="left"/>
      <protection locked="0"/>
    </xf>
    <xf numFmtId="49" fontId="13" fillId="0" borderId="7" xfId="2" applyNumberFormat="1" applyFont="1" applyFill="1" applyBorder="1" applyAlignment="1" applyProtection="1">
      <alignment horizontal="center"/>
      <protection locked="0"/>
    </xf>
    <xf numFmtId="49" fontId="13" fillId="0" borderId="2" xfId="2" applyNumberFormat="1" applyFont="1" applyFill="1" applyBorder="1" applyAlignment="1" applyProtection="1">
      <alignment horizontal="center"/>
      <protection locked="0"/>
    </xf>
    <xf numFmtId="49" fontId="13" fillId="0" borderId="6" xfId="2" applyNumberFormat="1" applyFont="1" applyFill="1" applyBorder="1" applyAlignment="1" applyProtection="1">
      <alignment horizontal="center"/>
      <protection locked="0"/>
    </xf>
    <xf numFmtId="7" fontId="13" fillId="0" borderId="2" xfId="2" applyNumberFormat="1" applyFont="1" applyFill="1" applyBorder="1" applyAlignment="1">
      <alignment horizontal="left" shrinkToFit="1"/>
    </xf>
    <xf numFmtId="7" fontId="13" fillId="0" borderId="2" xfId="2" applyNumberFormat="1" applyFont="1" applyFill="1" applyBorder="1" applyAlignment="1">
      <alignment horizontal="center"/>
    </xf>
    <xf numFmtId="0" fontId="13" fillId="7" borderId="15" xfId="2" applyNumberFormat="1" applyFont="1" applyFill="1" applyBorder="1" applyAlignment="1" applyProtection="1">
      <alignment horizontal="center"/>
      <protection locked="0"/>
    </xf>
    <xf numFmtId="0" fontId="13" fillId="7" borderId="7" xfId="2" applyNumberFormat="1" applyFont="1" applyFill="1" applyBorder="1" applyAlignment="1" applyProtection="1">
      <alignment horizontal="center"/>
      <protection locked="0"/>
    </xf>
    <xf numFmtId="7" fontId="13" fillId="0" borderId="7" xfId="2" applyNumberFormat="1" applyFont="1" applyFill="1" applyBorder="1" applyAlignment="1">
      <alignment horizontal="left"/>
    </xf>
    <xf numFmtId="0" fontId="24" fillId="0" borderId="2" xfId="0" applyFont="1" applyBorder="1" applyAlignment="1">
      <alignment horizontal="left"/>
    </xf>
    <xf numFmtId="0" fontId="24" fillId="0" borderId="6" xfId="0" applyFont="1" applyBorder="1" applyAlignment="1">
      <alignment horizontal="left"/>
    </xf>
    <xf numFmtId="0" fontId="13" fillId="0" borderId="7" xfId="0" applyFont="1" applyBorder="1" applyAlignment="1">
      <alignment horizontal="left"/>
    </xf>
    <xf numFmtId="0" fontId="13" fillId="0" borderId="2" xfId="0" applyFont="1" applyBorder="1" applyAlignment="1">
      <alignment horizontal="left"/>
    </xf>
    <xf numFmtId="0" fontId="13" fillId="0" borderId="2" xfId="2" applyNumberFormat="1" applyFont="1" applyFill="1" applyBorder="1" applyAlignment="1" applyProtection="1">
      <alignment horizontal="center"/>
      <protection locked="0"/>
    </xf>
    <xf numFmtId="7" fontId="24" fillId="7" borderId="6" xfId="2" applyNumberFormat="1" applyFont="1" applyFill="1" applyBorder="1" applyAlignment="1">
      <alignment horizontal="left"/>
    </xf>
    <xf numFmtId="7" fontId="24" fillId="7" borderId="15" xfId="2" applyNumberFormat="1" applyFont="1" applyFill="1" applyBorder="1" applyAlignment="1">
      <alignment horizontal="left"/>
    </xf>
    <xf numFmtId="7" fontId="13" fillId="7" borderId="7" xfId="2" applyNumberFormat="1" applyFont="1" applyFill="1" applyBorder="1" applyAlignment="1">
      <alignment horizontal="center"/>
    </xf>
    <xf numFmtId="7" fontId="13" fillId="7" borderId="6" xfId="2" applyNumberFormat="1" applyFont="1" applyFill="1" applyBorder="1" applyAlignment="1">
      <alignment horizontal="center"/>
    </xf>
    <xf numFmtId="7" fontId="13" fillId="7" borderId="15" xfId="2" applyNumberFormat="1" applyFont="1" applyFill="1" applyBorder="1" applyAlignment="1">
      <alignment horizontal="center"/>
    </xf>
    <xf numFmtId="7" fontId="13" fillId="7" borderId="2" xfId="2" applyNumberFormat="1" applyFont="1" applyFill="1" applyBorder="1" applyAlignment="1">
      <alignment horizontal="center"/>
    </xf>
    <xf numFmtId="0" fontId="13" fillId="0" borderId="20" xfId="0" applyNumberFormat="1" applyFont="1" applyBorder="1" applyAlignment="1">
      <alignment horizontal="center"/>
    </xf>
    <xf numFmtId="37" fontId="12" fillId="13" borderId="0" xfId="2" applyNumberFormat="1" applyFont="1" applyFill="1" applyBorder="1" applyAlignment="1">
      <alignment horizontal="right" indent="1"/>
    </xf>
    <xf numFmtId="49" fontId="13" fillId="0" borderId="42" xfId="2" applyNumberFormat="1" applyFont="1" applyFill="1" applyBorder="1" applyAlignment="1">
      <alignment horizontal="center" vertical="center"/>
    </xf>
    <xf numFmtId="49" fontId="13" fillId="0" borderId="2" xfId="2" applyNumberFormat="1" applyFont="1" applyFill="1" applyBorder="1" applyAlignment="1">
      <alignment horizontal="center" vertical="center"/>
    </xf>
    <xf numFmtId="49" fontId="13" fillId="0" borderId="6" xfId="2" applyNumberFormat="1" applyFont="1" applyFill="1" applyBorder="1" applyAlignment="1">
      <alignment horizontal="center" vertical="center"/>
    </xf>
    <xf numFmtId="0" fontId="13" fillId="0" borderId="7" xfId="2" applyNumberFormat="1" applyFont="1" applyFill="1" applyBorder="1" applyAlignment="1" applyProtection="1">
      <alignment horizontal="center" vertical="center"/>
      <protection locked="0"/>
    </xf>
    <xf numFmtId="0" fontId="13" fillId="0" borderId="2" xfId="2" applyNumberFormat="1" applyFont="1" applyFill="1" applyBorder="1" applyAlignment="1" applyProtection="1">
      <alignment horizontal="center" vertical="center"/>
      <protection locked="0"/>
    </xf>
    <xf numFmtId="0" fontId="13" fillId="0" borderId="43" xfId="2" applyNumberFormat="1" applyFont="1" applyFill="1" applyBorder="1" applyAlignment="1" applyProtection="1">
      <alignment horizontal="center" vertical="center"/>
      <protection locked="0"/>
    </xf>
    <xf numFmtId="49" fontId="13" fillId="0" borderId="31" xfId="2" applyNumberFormat="1" applyFont="1" applyFill="1" applyBorder="1" applyAlignment="1">
      <alignment horizontal="center" vertical="center"/>
    </xf>
    <xf numFmtId="49" fontId="13" fillId="0" borderId="10" xfId="2" applyNumberFormat="1" applyFont="1" applyFill="1" applyBorder="1" applyAlignment="1">
      <alignment horizontal="center" vertical="center"/>
    </xf>
    <xf numFmtId="49" fontId="13" fillId="0" borderId="29" xfId="2" applyNumberFormat="1" applyFont="1" applyFill="1" applyBorder="1" applyAlignment="1">
      <alignment horizontal="center" vertical="center"/>
    </xf>
    <xf numFmtId="49" fontId="13" fillId="0" borderId="26" xfId="2" applyNumberFormat="1" applyFont="1" applyFill="1" applyBorder="1" applyAlignment="1">
      <alignment horizontal="center" vertical="center"/>
    </xf>
    <xf numFmtId="0" fontId="13" fillId="0" borderId="34" xfId="2" applyNumberFormat="1" applyFont="1" applyFill="1" applyBorder="1" applyAlignment="1" applyProtection="1">
      <alignment horizontal="center" vertical="center"/>
      <protection locked="0"/>
    </xf>
    <xf numFmtId="0" fontId="13" fillId="0" borderId="33" xfId="2" applyNumberFormat="1" applyFont="1" applyFill="1" applyBorder="1" applyAlignment="1" applyProtection="1">
      <alignment horizontal="center" vertical="center"/>
      <protection locked="0"/>
    </xf>
    <xf numFmtId="0" fontId="13" fillId="0" borderId="44" xfId="2" applyNumberFormat="1" applyFont="1" applyFill="1" applyBorder="1" applyAlignment="1" applyProtection="1">
      <alignment horizontal="center" vertical="center"/>
      <protection locked="0"/>
    </xf>
    <xf numFmtId="49" fontId="13" fillId="5" borderId="45" xfId="2" applyNumberFormat="1" applyFont="1" applyFill="1" applyBorder="1" applyAlignment="1">
      <alignment horizontal="center" vertical="center"/>
    </xf>
    <xf numFmtId="49" fontId="13" fillId="5" borderId="1" xfId="2" applyNumberFormat="1" applyFont="1" applyFill="1" applyBorder="1" applyAlignment="1">
      <alignment horizontal="center" vertical="center"/>
    </xf>
    <xf numFmtId="49" fontId="13" fillId="0" borderId="1" xfId="2" applyNumberFormat="1" applyFont="1" applyFill="1" applyBorder="1" applyAlignment="1">
      <alignment horizontal="center" vertical="center"/>
    </xf>
    <xf numFmtId="49" fontId="13" fillId="0" borderId="13" xfId="2" applyNumberFormat="1" applyFont="1" applyFill="1" applyBorder="1" applyAlignment="1">
      <alignment horizontal="center" vertical="center"/>
    </xf>
    <xf numFmtId="0" fontId="13" fillId="0" borderId="5" xfId="2" applyNumberFormat="1" applyFont="1" applyFill="1" applyBorder="1" applyAlignment="1" applyProtection="1">
      <alignment horizontal="center" vertical="center"/>
      <protection locked="0"/>
    </xf>
    <xf numFmtId="0" fontId="13" fillId="0" borderId="1" xfId="2" applyNumberFormat="1" applyFont="1" applyFill="1" applyBorder="1" applyAlignment="1" applyProtection="1">
      <alignment horizontal="center" vertical="center"/>
      <protection locked="0"/>
    </xf>
    <xf numFmtId="0" fontId="13" fillId="0" borderId="46" xfId="2" applyNumberFormat="1" applyFont="1" applyFill="1" applyBorder="1" applyAlignment="1" applyProtection="1">
      <alignment horizontal="center" vertical="center"/>
      <protection locked="0"/>
    </xf>
    <xf numFmtId="7" fontId="23" fillId="5" borderId="6" xfId="2" applyNumberFormat="1" applyFont="1" applyFill="1" applyBorder="1" applyAlignment="1">
      <alignment horizontal="center"/>
    </xf>
    <xf numFmtId="7" fontId="23" fillId="5" borderId="15" xfId="2" applyNumberFormat="1" applyFont="1" applyFill="1" applyBorder="1" applyAlignment="1">
      <alignment horizontal="center"/>
    </xf>
    <xf numFmtId="7" fontId="23" fillId="5" borderId="7" xfId="2" applyNumberFormat="1" applyFont="1" applyFill="1" applyBorder="1" applyAlignment="1">
      <alignment horizontal="center"/>
    </xf>
    <xf numFmtId="49" fontId="13" fillId="0" borderId="10" xfId="2" applyNumberFormat="1" applyFont="1" applyFill="1" applyBorder="1" applyAlignment="1">
      <alignment horizontal="left" wrapText="1"/>
    </xf>
    <xf numFmtId="7" fontId="13" fillId="0" borderId="0" xfId="2" applyNumberFormat="1" applyFont="1" applyFill="1" applyBorder="1" applyAlignment="1">
      <alignment horizontal="left" wrapText="1"/>
    </xf>
    <xf numFmtId="49" fontId="13" fillId="5" borderId="39" xfId="2" applyNumberFormat="1" applyFont="1" applyFill="1" applyBorder="1" applyAlignment="1">
      <alignment horizontal="center" vertical="center"/>
    </xf>
    <xf numFmtId="49" fontId="13" fillId="5" borderId="40" xfId="2" applyNumberFormat="1" applyFont="1" applyFill="1" applyBorder="1" applyAlignment="1">
      <alignment horizontal="center" vertical="center"/>
    </xf>
    <xf numFmtId="49" fontId="13" fillId="0" borderId="40" xfId="2" applyNumberFormat="1" applyFont="1" applyFill="1" applyBorder="1" applyAlignment="1">
      <alignment horizontal="center" vertical="center"/>
    </xf>
    <xf numFmtId="49" fontId="13" fillId="0" borderId="35" xfId="2" applyNumberFormat="1" applyFont="1" applyFill="1" applyBorder="1" applyAlignment="1">
      <alignment horizontal="center" vertical="center"/>
    </xf>
    <xf numFmtId="0" fontId="13" fillId="0" borderId="36" xfId="2" applyNumberFormat="1" applyFont="1" applyFill="1" applyBorder="1" applyAlignment="1" applyProtection="1">
      <alignment horizontal="center" vertical="center"/>
      <protection locked="0"/>
    </xf>
    <xf numFmtId="0" fontId="13" fillId="0" borderId="40" xfId="2" applyNumberFormat="1" applyFont="1" applyFill="1" applyBorder="1" applyAlignment="1" applyProtection="1">
      <alignment horizontal="center" vertical="center"/>
      <protection locked="0"/>
    </xf>
    <xf numFmtId="0" fontId="13" fillId="0" borderId="41" xfId="2" applyNumberFormat="1" applyFont="1" applyFill="1" applyBorder="1" applyAlignment="1" applyProtection="1">
      <alignment horizontal="center" vertical="center"/>
      <protection locked="0"/>
    </xf>
    <xf numFmtId="0" fontId="13" fillId="0" borderId="15" xfId="0" applyNumberFormat="1" applyFont="1" applyFill="1" applyBorder="1" applyAlignment="1">
      <alignment horizontal="left"/>
    </xf>
    <xf numFmtId="0" fontId="13" fillId="0" borderId="7" xfId="0" applyNumberFormat="1" applyFont="1" applyFill="1" applyBorder="1" applyAlignment="1">
      <alignment horizontal="left"/>
    </xf>
    <xf numFmtId="166" fontId="13" fillId="0" borderId="15" xfId="0" quotePrefix="1" applyNumberFormat="1" applyFont="1" applyFill="1" applyBorder="1" applyAlignment="1">
      <alignment horizontal="left"/>
    </xf>
    <xf numFmtId="166" fontId="13" fillId="0" borderId="15" xfId="0" applyNumberFormat="1" applyFont="1" applyFill="1" applyBorder="1" applyAlignment="1">
      <alignment horizontal="left"/>
    </xf>
    <xf numFmtId="166" fontId="13" fillId="0" borderId="7" xfId="0" applyNumberFormat="1" applyFont="1" applyFill="1" applyBorder="1" applyAlignment="1">
      <alignment horizontal="left"/>
    </xf>
    <xf numFmtId="0" fontId="28" fillId="0" borderId="15" xfId="0" applyFont="1" applyBorder="1" applyAlignment="1" applyProtection="1">
      <alignment horizontal="center"/>
      <protection locked="0"/>
    </xf>
    <xf numFmtId="0" fontId="28" fillId="0" borderId="6" xfId="0" applyFont="1" applyBorder="1" applyProtection="1"/>
    <xf numFmtId="0" fontId="28" fillId="0" borderId="15" xfId="0" applyFont="1" applyBorder="1" applyProtection="1"/>
    <xf numFmtId="0" fontId="28" fillId="0" borderId="7" xfId="0" applyFont="1" applyBorder="1" applyProtection="1"/>
    <xf numFmtId="0" fontId="5" fillId="0" borderId="14" xfId="0" applyFont="1" applyBorder="1" applyAlignment="1" applyProtection="1">
      <alignment horizontal="left" vertical="center"/>
      <protection locked="0"/>
    </xf>
    <xf numFmtId="0" fontId="28" fillId="0" borderId="2" xfId="0" applyNumberFormat="1" applyFont="1" applyBorder="1" applyAlignment="1" applyProtection="1">
      <alignment horizontal="left"/>
      <protection locked="0"/>
    </xf>
    <xf numFmtId="166" fontId="28" fillId="0" borderId="2" xfId="0" applyNumberFormat="1" applyFont="1" applyBorder="1" applyAlignment="1" applyProtection="1">
      <alignment horizontal="center"/>
      <protection locked="0"/>
    </xf>
    <xf numFmtId="0" fontId="28" fillId="0" borderId="2" xfId="0" applyNumberFormat="1" applyFont="1" applyBorder="1" applyAlignment="1" applyProtection="1">
      <alignment horizontal="center"/>
      <protection locked="0"/>
    </xf>
    <xf numFmtId="0" fontId="29" fillId="0" borderId="2" xfId="0" applyFont="1" applyBorder="1" applyAlignment="1" applyProtection="1">
      <alignment shrinkToFit="1"/>
    </xf>
    <xf numFmtId="0" fontId="29" fillId="0" borderId="2" xfId="0" applyFont="1" applyBorder="1" applyAlignment="1" applyProtection="1"/>
    <xf numFmtId="0" fontId="33" fillId="0" borderId="51" xfId="0" applyFont="1" applyBorder="1" applyAlignment="1" applyProtection="1">
      <alignment horizontal="center"/>
    </xf>
    <xf numFmtId="0" fontId="33" fillId="0" borderId="52" xfId="0" applyFont="1" applyBorder="1" applyAlignment="1" applyProtection="1">
      <alignment horizontal="center"/>
    </xf>
    <xf numFmtId="7" fontId="7" fillId="0" borderId="0" xfId="2" applyNumberFormat="1" applyFont="1" applyFill="1" applyBorder="1" applyAlignment="1" applyProtection="1">
      <alignment horizontal="right" vertical="center" indent="1"/>
    </xf>
    <xf numFmtId="0" fontId="5" fillId="0" borderId="10" xfId="0" applyFont="1" applyBorder="1" applyAlignment="1" applyProtection="1">
      <alignment horizontal="left" vertical="center" shrinkToFit="1"/>
    </xf>
    <xf numFmtId="7" fontId="8" fillId="0" borderId="0" xfId="2" applyNumberFormat="1" applyFont="1" applyFill="1" applyBorder="1" applyAlignment="1" applyProtection="1">
      <alignment horizontal="center" vertical="center"/>
    </xf>
    <xf numFmtId="7" fontId="6" fillId="0" borderId="0" xfId="2" applyNumberFormat="1" applyFont="1" applyFill="1" applyBorder="1" applyAlignment="1" applyProtection="1">
      <alignment horizontal="center" vertical="center"/>
    </xf>
    <xf numFmtId="0" fontId="4" fillId="2" borderId="21"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4" fillId="2" borderId="16" xfId="0" applyFont="1" applyFill="1" applyBorder="1" applyAlignment="1" applyProtection="1">
      <alignment horizontal="left" vertical="center"/>
    </xf>
    <xf numFmtId="0" fontId="5" fillId="0" borderId="22"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25"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0" borderId="22" xfId="0" applyFont="1" applyFill="1" applyBorder="1" applyAlignment="1" applyProtection="1">
      <alignment horizontal="left" vertical="center" shrinkToFit="1"/>
    </xf>
    <xf numFmtId="0" fontId="5" fillId="0" borderId="15" xfId="0" applyFont="1" applyFill="1" applyBorder="1" applyAlignment="1" applyProtection="1">
      <alignment horizontal="left" vertical="center" shrinkToFit="1"/>
    </xf>
    <xf numFmtId="0" fontId="5" fillId="0" borderId="47" xfId="0" applyFont="1" applyFill="1" applyBorder="1" applyAlignment="1" applyProtection="1">
      <alignment horizontal="left" vertical="center" shrinkToFit="1"/>
    </xf>
    <xf numFmtId="0" fontId="4" fillId="2" borderId="17"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29"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28" fillId="0" borderId="2" xfId="0" applyFont="1" applyBorder="1" applyProtection="1"/>
    <xf numFmtId="0" fontId="28" fillId="0" borderId="48" xfId="0" applyFont="1" applyBorder="1" applyProtection="1"/>
    <xf numFmtId="0" fontId="28" fillId="0" borderId="2" xfId="0" applyFont="1" applyBorder="1" applyAlignment="1" applyProtection="1">
      <alignment shrinkToFit="1"/>
    </xf>
    <xf numFmtId="0" fontId="28" fillId="0" borderId="48" xfId="0" applyFont="1" applyBorder="1" applyAlignment="1" applyProtection="1">
      <alignment shrinkToFit="1"/>
    </xf>
    <xf numFmtId="0" fontId="28" fillId="0" borderId="2" xfId="0" applyFont="1" applyBorder="1" applyAlignment="1" applyProtection="1">
      <alignment wrapText="1"/>
    </xf>
    <xf numFmtId="0" fontId="28" fillId="0" borderId="48" xfId="0" applyFont="1" applyBorder="1" applyAlignment="1" applyProtection="1">
      <alignment wrapText="1"/>
    </xf>
    <xf numFmtId="0" fontId="40" fillId="0" borderId="10" xfId="0" applyFont="1" applyBorder="1" applyAlignment="1" applyProtection="1">
      <alignment horizontal="left" wrapText="1"/>
      <protection locked="0"/>
    </xf>
    <xf numFmtId="0" fontId="15" fillId="0" borderId="6" xfId="0" applyNumberFormat="1" applyFont="1" applyFill="1" applyBorder="1" applyAlignment="1" applyProtection="1">
      <alignment horizontal="center" wrapText="1"/>
      <protection locked="0"/>
    </xf>
    <xf numFmtId="0" fontId="15" fillId="0" borderId="15" xfId="0" applyNumberFormat="1" applyFont="1" applyFill="1" applyBorder="1" applyAlignment="1" applyProtection="1">
      <alignment horizontal="center" wrapText="1"/>
      <protection locked="0"/>
    </xf>
    <xf numFmtId="0" fontId="15" fillId="0" borderId="7" xfId="0" applyNumberFormat="1" applyFont="1" applyFill="1" applyBorder="1" applyAlignment="1" applyProtection="1">
      <alignment horizontal="center" wrapText="1"/>
      <protection locked="0"/>
    </xf>
    <xf numFmtId="0" fontId="7" fillId="5" borderId="6" xfId="0"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pplyProtection="1">
      <alignment horizontal="center" vertical="center" wrapText="1"/>
      <protection locked="0"/>
    </xf>
    <xf numFmtId="0" fontId="13" fillId="0" borderId="0" xfId="0" applyFont="1" applyFill="1" applyAlignment="1" applyProtection="1">
      <alignment wrapText="1"/>
      <protection locked="0"/>
    </xf>
    <xf numFmtId="0" fontId="13" fillId="0" borderId="0" xfId="0" applyFont="1" applyAlignment="1" applyProtection="1">
      <alignment wrapText="1"/>
      <protection locked="0"/>
    </xf>
    <xf numFmtId="0" fontId="13" fillId="0" borderId="15" xfId="0" applyNumberFormat="1" applyFont="1" applyFill="1" applyBorder="1" applyAlignment="1" applyProtection="1">
      <alignment vertical="center" wrapText="1"/>
      <protection locked="0"/>
    </xf>
    <xf numFmtId="0" fontId="13" fillId="0" borderId="7" xfId="0" applyNumberFormat="1" applyFont="1" applyFill="1" applyBorder="1" applyAlignment="1" applyProtection="1">
      <alignment vertical="center" wrapText="1"/>
      <protection locked="0"/>
    </xf>
    <xf numFmtId="0" fontId="13" fillId="0" borderId="15" xfId="0" applyNumberFormat="1" applyFont="1" applyFill="1" applyBorder="1" applyAlignment="1" applyProtection="1">
      <alignment horizontal="left" wrapText="1"/>
      <protection locked="0"/>
    </xf>
    <xf numFmtId="0" fontId="13" fillId="0" borderId="1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0" xfId="0" applyNumberFormat="1" applyFont="1" applyFill="1" applyAlignment="1" applyProtection="1">
      <alignment vertical="center" wrapText="1"/>
      <protection locked="0"/>
    </xf>
    <xf numFmtId="0" fontId="15" fillId="5" borderId="2"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6" fillId="0" borderId="15" xfId="0" applyNumberFormat="1" applyFont="1" applyFill="1" applyBorder="1" applyAlignment="1" applyProtection="1">
      <alignment horizontal="center" vertical="center" wrapText="1"/>
      <protection locked="0"/>
    </xf>
    <xf numFmtId="0" fontId="15" fillId="0" borderId="15" xfId="0" applyNumberFormat="1" applyFont="1" applyFill="1" applyBorder="1" applyAlignment="1" applyProtection="1">
      <alignment horizontal="center" vertical="center"/>
      <protection locked="0"/>
    </xf>
    <xf numFmtId="0" fontId="15" fillId="0" borderId="7" xfId="0" applyNumberFormat="1" applyFont="1" applyFill="1" applyBorder="1" applyAlignment="1" applyProtection="1">
      <alignment horizontal="center" vertical="center"/>
      <protection locked="0"/>
    </xf>
    <xf numFmtId="0" fontId="15" fillId="0" borderId="6" xfId="0" applyNumberFormat="1" applyFont="1" applyBorder="1" applyAlignment="1" applyProtection="1">
      <alignment horizontal="right" vertical="top" wrapText="1"/>
      <protection locked="0"/>
    </xf>
    <xf numFmtId="0" fontId="15" fillId="0" borderId="15" xfId="0" applyNumberFormat="1" applyFont="1" applyBorder="1" applyAlignment="1" applyProtection="1">
      <alignment horizontal="right" vertical="top" wrapText="1"/>
      <protection locked="0"/>
    </xf>
    <xf numFmtId="0" fontId="15" fillId="0" borderId="7" xfId="0" applyNumberFormat="1" applyFont="1" applyBorder="1" applyAlignment="1" applyProtection="1">
      <alignment horizontal="right" vertical="top" wrapText="1"/>
      <protection locked="0"/>
    </xf>
    <xf numFmtId="49" fontId="7" fillId="5" borderId="6" xfId="0" applyNumberFormat="1" applyFont="1" applyFill="1" applyBorder="1" applyAlignment="1" applyProtection="1">
      <alignment horizontal="center" wrapText="1"/>
      <protection locked="0"/>
    </xf>
    <xf numFmtId="49" fontId="7" fillId="5" borderId="15" xfId="0" applyNumberFormat="1" applyFont="1" applyFill="1" applyBorder="1" applyAlignment="1" applyProtection="1">
      <alignment horizontal="center" wrapText="1"/>
      <protection locked="0"/>
    </xf>
    <xf numFmtId="49" fontId="40" fillId="5" borderId="15" xfId="0" applyNumberFormat="1" applyFont="1" applyFill="1" applyBorder="1" applyAlignment="1" applyProtection="1">
      <alignment horizontal="left" wrapText="1"/>
      <protection locked="0"/>
    </xf>
    <xf numFmtId="49" fontId="40" fillId="5" borderId="7" xfId="0" applyNumberFormat="1" applyFont="1" applyFill="1" applyBorder="1" applyAlignment="1" applyProtection="1">
      <alignment horizontal="left" wrapText="1"/>
      <protection locked="0"/>
    </xf>
    <xf numFmtId="0" fontId="12" fillId="5" borderId="15" xfId="0" applyFont="1" applyFill="1" applyBorder="1" applyAlignment="1" applyProtection="1">
      <alignment horizontal="center" wrapText="1"/>
      <protection locked="0"/>
    </xf>
    <xf numFmtId="0" fontId="12" fillId="5" borderId="7" xfId="0" applyFont="1" applyFill="1" applyBorder="1" applyAlignment="1" applyProtection="1">
      <alignment horizontal="center" wrapText="1"/>
      <protection locked="0"/>
    </xf>
    <xf numFmtId="0" fontId="12" fillId="5" borderId="2" xfId="0" applyFont="1" applyFill="1" applyBorder="1" applyAlignment="1" applyProtection="1">
      <alignment horizontal="center" wrapText="1"/>
      <protection locked="0"/>
    </xf>
    <xf numFmtId="0" fontId="13" fillId="0" borderId="15"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42" fillId="0" borderId="15" xfId="0" applyFont="1" applyBorder="1" applyAlignment="1">
      <alignment horizontal="center" vertical="center" wrapText="1" shrinkToFit="1"/>
    </xf>
    <xf numFmtId="0" fontId="42" fillId="0" borderId="7" xfId="0" applyFont="1" applyBorder="1" applyAlignment="1">
      <alignment horizontal="center" vertical="center" wrapText="1" shrinkToFit="1"/>
    </xf>
    <xf numFmtId="0" fontId="41" fillId="0" borderId="6" xfId="0"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15" xfId="0" applyBorder="1"/>
    <xf numFmtId="0" fontId="13" fillId="0" borderId="15"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44" fillId="15" borderId="0" xfId="0" applyFont="1" applyFill="1" applyAlignment="1" applyProtection="1">
      <alignment horizontal="right" wrapText="1"/>
      <protection locked="0"/>
    </xf>
    <xf numFmtId="0" fontId="13" fillId="0" borderId="11" xfId="0" applyFont="1" applyBorder="1" applyAlignment="1" applyProtection="1">
      <alignment horizontal="left" wrapText="1" indent="2"/>
      <protection locked="0"/>
    </xf>
    <xf numFmtId="0" fontId="13" fillId="0" borderId="10" xfId="0" applyFont="1" applyBorder="1" applyAlignment="1" applyProtection="1">
      <alignment horizontal="left" wrapText="1" indent="2"/>
      <protection locked="0"/>
    </xf>
    <xf numFmtId="0" fontId="13" fillId="0" borderId="13" xfId="0" applyFont="1" applyBorder="1" applyAlignment="1" applyProtection="1">
      <alignment horizontal="left" wrapText="1" indent="2"/>
      <protection locked="0"/>
    </xf>
    <xf numFmtId="0" fontId="13" fillId="0" borderId="14" xfId="0" applyFont="1" applyBorder="1" applyAlignment="1" applyProtection="1">
      <alignment horizontal="left" wrapText="1" indent="2"/>
      <protection locked="0"/>
    </xf>
    <xf numFmtId="0" fontId="13" fillId="0" borderId="10" xfId="0" applyNumberFormat="1" applyFont="1" applyFill="1" applyBorder="1" applyAlignment="1" applyProtection="1">
      <alignment horizontal="center" wrapText="1"/>
      <protection locked="0"/>
    </xf>
    <xf numFmtId="0" fontId="13" fillId="0" borderId="14" xfId="0" applyNumberFormat="1" applyFont="1" applyFill="1" applyBorder="1" applyAlignment="1" applyProtection="1">
      <alignment horizontal="center" wrapText="1"/>
      <protection locked="0"/>
    </xf>
    <xf numFmtId="1" fontId="13" fillId="0" borderId="10" xfId="0" applyNumberFormat="1" applyFont="1" applyFill="1" applyBorder="1" applyAlignment="1" applyProtection="1">
      <alignment horizontal="center"/>
      <protection locked="0"/>
    </xf>
    <xf numFmtId="1" fontId="13" fillId="0" borderId="14" xfId="0" applyNumberFormat="1" applyFont="1" applyFill="1" applyBorder="1" applyAlignment="1" applyProtection="1">
      <alignment horizontal="center"/>
      <protection locked="0"/>
    </xf>
    <xf numFmtId="1" fontId="13" fillId="0" borderId="10" xfId="0" applyNumberFormat="1" applyFont="1" applyFill="1" applyBorder="1" applyAlignment="1" applyProtection="1">
      <alignment horizontal="center" shrinkToFit="1"/>
      <protection locked="0"/>
    </xf>
    <xf numFmtId="1" fontId="13" fillId="0" borderId="14" xfId="0" applyNumberFormat="1" applyFont="1" applyFill="1" applyBorder="1" applyAlignment="1" applyProtection="1">
      <alignment horizontal="center" shrinkToFit="1"/>
      <protection locked="0"/>
    </xf>
    <xf numFmtId="166" fontId="39" fillId="0" borderId="10" xfId="0" applyNumberFormat="1" applyFont="1" applyFill="1" applyBorder="1" applyAlignment="1" applyProtection="1">
      <alignment horizontal="center" vertical="center" wrapText="1"/>
      <protection locked="0"/>
    </xf>
    <xf numFmtId="166" fontId="39" fillId="0" borderId="12" xfId="0" applyNumberFormat="1" applyFont="1" applyFill="1" applyBorder="1" applyAlignment="1" applyProtection="1">
      <alignment horizontal="center" vertical="center" wrapText="1"/>
      <protection locked="0"/>
    </xf>
    <xf numFmtId="166" fontId="39" fillId="0" borderId="14" xfId="0" applyNumberFormat="1" applyFont="1" applyFill="1" applyBorder="1" applyAlignment="1" applyProtection="1">
      <alignment horizontal="center" vertical="center" wrapText="1"/>
      <protection locked="0"/>
    </xf>
    <xf numFmtId="166" fontId="39" fillId="0" borderId="5" xfId="0" applyNumberFormat="1" applyFont="1" applyFill="1" applyBorder="1" applyAlignment="1" applyProtection="1">
      <alignment horizontal="center" vertical="center" wrapText="1"/>
      <protection locked="0"/>
    </xf>
    <xf numFmtId="0" fontId="6" fillId="0" borderId="0" xfId="2" applyNumberFormat="1" applyFont="1" applyFill="1" applyBorder="1" applyAlignment="1">
      <alignment horizontal="center"/>
    </xf>
    <xf numFmtId="0" fontId="7" fillId="0" borderId="0" xfId="2" applyNumberFormat="1" applyFont="1" applyFill="1" applyBorder="1" applyAlignment="1">
      <alignment horizontal="center"/>
    </xf>
    <xf numFmtId="0" fontId="13" fillId="0" borderId="6" xfId="0" applyNumberFormat="1" applyFont="1" applyBorder="1" applyAlignment="1">
      <alignment horizontal="left"/>
    </xf>
    <xf numFmtId="0" fontId="13" fillId="0" borderId="15" xfId="0" applyNumberFormat="1" applyFont="1" applyBorder="1" applyAlignment="1">
      <alignment horizontal="left"/>
    </xf>
    <xf numFmtId="0" fontId="13" fillId="0" borderId="6" xfId="0" applyNumberFormat="1" applyFont="1" applyFill="1" applyBorder="1" applyAlignment="1">
      <alignment horizontal="left"/>
    </xf>
    <xf numFmtId="0" fontId="13" fillId="0" borderId="15" xfId="0" applyNumberFormat="1" applyFont="1" applyFill="1" applyBorder="1" applyAlignment="1">
      <alignment horizontal="center"/>
    </xf>
    <xf numFmtId="0" fontId="13" fillId="0" borderId="7" xfId="0" applyNumberFormat="1" applyFont="1" applyFill="1" applyBorder="1" applyAlignment="1">
      <alignment horizontal="center"/>
    </xf>
    <xf numFmtId="0" fontId="23" fillId="5" borderId="6" xfId="2" applyNumberFormat="1" applyFont="1" applyFill="1" applyBorder="1" applyAlignment="1">
      <alignment horizontal="center"/>
    </xf>
    <xf numFmtId="0" fontId="23" fillId="5" borderId="15" xfId="2" applyNumberFormat="1" applyFont="1" applyFill="1" applyBorder="1" applyAlignment="1">
      <alignment horizontal="center"/>
    </xf>
    <xf numFmtId="0" fontId="23" fillId="5" borderId="7" xfId="2" applyNumberFormat="1" applyFont="1" applyFill="1" applyBorder="1" applyAlignment="1">
      <alignment horizontal="center"/>
    </xf>
    <xf numFmtId="0" fontId="13" fillId="0" borderId="1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3" fillId="5" borderId="39" xfId="2" applyNumberFormat="1" applyFont="1" applyFill="1" applyBorder="1" applyAlignment="1">
      <alignment horizontal="center" vertical="center"/>
    </xf>
    <xf numFmtId="0" fontId="13" fillId="5" borderId="40" xfId="2" applyNumberFormat="1" applyFont="1" applyFill="1" applyBorder="1" applyAlignment="1">
      <alignment horizontal="center" vertical="center"/>
    </xf>
    <xf numFmtId="0" fontId="13" fillId="0" borderId="35" xfId="2" applyNumberFormat="1" applyFont="1" applyFill="1" applyBorder="1" applyAlignment="1">
      <alignment horizontal="center" vertical="center"/>
    </xf>
    <xf numFmtId="0" fontId="13" fillId="0" borderId="20" xfId="2" applyNumberFormat="1" applyFont="1" applyFill="1" applyBorder="1" applyAlignment="1">
      <alignment horizontal="center" vertical="center"/>
    </xf>
    <xf numFmtId="0" fontId="13" fillId="0" borderId="54" xfId="2" applyNumberFormat="1" applyFont="1" applyFill="1" applyBorder="1" applyAlignment="1">
      <alignment horizontal="center" vertical="center"/>
    </xf>
    <xf numFmtId="0" fontId="13" fillId="0" borderId="42" xfId="2" applyNumberFormat="1" applyFont="1" applyFill="1" applyBorder="1" applyAlignment="1">
      <alignment horizontal="center" vertical="center" wrapText="1"/>
    </xf>
    <xf numFmtId="0" fontId="13" fillId="0" borderId="2" xfId="2" applyNumberFormat="1" applyFont="1" applyFill="1" applyBorder="1" applyAlignment="1">
      <alignment horizontal="center" vertical="center" wrapText="1"/>
    </xf>
    <xf numFmtId="0" fontId="13" fillId="0" borderId="6" xfId="2" applyNumberFormat="1" applyFont="1" applyFill="1" applyBorder="1" applyAlignment="1">
      <alignment horizontal="center" vertical="center" wrapText="1"/>
    </xf>
    <xf numFmtId="0" fontId="13" fillId="0" borderId="55" xfId="2" applyNumberFormat="1" applyFont="1" applyFill="1" applyBorder="1" applyAlignment="1">
      <alignment horizontal="center" vertical="center" wrapText="1"/>
    </xf>
    <xf numFmtId="0" fontId="13" fillId="0" borderId="33" xfId="2" applyNumberFormat="1" applyFont="1" applyFill="1" applyBorder="1" applyAlignment="1">
      <alignment horizontal="center" vertical="center" wrapText="1"/>
    </xf>
    <xf numFmtId="0" fontId="13" fillId="0" borderId="37" xfId="2" applyNumberFormat="1" applyFont="1" applyFill="1" applyBorder="1" applyAlignment="1">
      <alignment horizontal="center" vertical="center" wrapText="1"/>
    </xf>
    <xf numFmtId="0" fontId="13" fillId="0" borderId="15" xfId="2" applyNumberFormat="1" applyFont="1" applyFill="1" applyBorder="1" applyAlignment="1">
      <alignment horizontal="center" vertical="center"/>
    </xf>
    <xf numFmtId="0" fontId="13" fillId="0" borderId="28" xfId="2" applyNumberFormat="1" applyFont="1" applyFill="1" applyBorder="1" applyAlignment="1">
      <alignment horizontal="center" vertical="center"/>
    </xf>
    <xf numFmtId="0" fontId="13" fillId="0" borderId="10" xfId="2" applyNumberFormat="1" applyFont="1" applyFill="1" applyBorder="1" applyAlignment="1">
      <alignment horizontal="center" vertical="center"/>
    </xf>
    <xf numFmtId="0" fontId="13" fillId="0" borderId="26" xfId="2" applyNumberFormat="1" applyFont="1" applyFill="1" applyBorder="1" applyAlignment="1">
      <alignment horizontal="center" vertical="center"/>
    </xf>
    <xf numFmtId="0" fontId="13" fillId="0" borderId="11" xfId="2" applyNumberFormat="1" applyFont="1" applyFill="1" applyBorder="1" applyAlignment="1">
      <alignment horizontal="center" vertical="center"/>
    </xf>
    <xf numFmtId="0" fontId="13" fillId="0" borderId="56" xfId="2" applyNumberFormat="1" applyFont="1" applyFill="1" applyBorder="1" applyAlignment="1">
      <alignment horizontal="center" vertical="center"/>
    </xf>
    <xf numFmtId="166" fontId="13" fillId="0" borderId="10" xfId="2" applyNumberFormat="1" applyFont="1" applyFill="1" applyBorder="1" applyAlignment="1">
      <alignment horizontal="center" vertical="center"/>
    </xf>
    <xf numFmtId="166" fontId="13" fillId="0" borderId="32" xfId="2" applyNumberFormat="1" applyFont="1" applyFill="1" applyBorder="1" applyAlignment="1">
      <alignment horizontal="center" vertical="center"/>
    </xf>
    <xf numFmtId="166" fontId="13" fillId="0" borderId="26" xfId="2" applyNumberFormat="1" applyFont="1" applyFill="1" applyBorder="1" applyAlignment="1">
      <alignment horizontal="center" vertical="center"/>
    </xf>
    <xf numFmtId="166" fontId="13" fillId="0" borderId="30" xfId="2" applyNumberFormat="1" applyFont="1" applyFill="1" applyBorder="1" applyAlignment="1">
      <alignment horizontal="center" vertical="center"/>
    </xf>
  </cellXfs>
  <cellStyles count="3">
    <cellStyle name="Comma 2" xfId="1" xr:uid="{00000000-0005-0000-0000-000000000000}"/>
    <cellStyle name="Currency 2" xfId="2" xr:uid="{00000000-0005-0000-0000-000001000000}"/>
    <cellStyle name="Normal" xfId="0" builtinId="0"/>
  </cellStyles>
  <dxfs count="0"/>
  <tableStyles count="0" defaultTableStyle="TableStyleMedium9" defaultPivotStyle="PivotStyleLight16"/>
  <colors>
    <mruColors>
      <color rgb="FFD31245"/>
      <color rgb="FF88746A"/>
      <color rgb="FF008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62.2 2016 Fan Flow</a:t>
            </a:r>
          </a:p>
        </c:rich>
      </c:tx>
      <c:layout>
        <c:manualLayout>
          <c:xMode val="edge"/>
          <c:yMode val="edge"/>
          <c:x val="0.35541163236948337"/>
          <c:y val="0"/>
        </c:manualLayout>
      </c:layout>
      <c:overlay val="0"/>
    </c:title>
    <c:autoTitleDeleted val="0"/>
    <c:plotArea>
      <c:layout>
        <c:manualLayout>
          <c:layoutTarget val="inner"/>
          <c:xMode val="edge"/>
          <c:yMode val="edge"/>
          <c:x val="8.1447230860848222E-2"/>
          <c:y val="0.12432488203678257"/>
          <c:w val="0.87686645051721479"/>
          <c:h val="0.70049312177261336"/>
        </c:manualLayout>
      </c:layout>
      <c:scatterChart>
        <c:scatterStyle val="smoothMarker"/>
        <c:varyColors val="0"/>
        <c:ser>
          <c:idx val="0"/>
          <c:order val="0"/>
          <c:tx>
            <c:v>Intermittant fan flow</c:v>
          </c:tx>
          <c:marker>
            <c:symbol val="none"/>
          </c:marker>
          <c:xVal>
            <c:numRef>
              <c:f>'under the hood'!$A$57:$A$186</c:f>
              <c:numCache>
                <c:formatCode>General</c:formatCode>
                <c:ptCount val="1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numCache>
            </c:numRef>
          </c:xVal>
          <c:yVal>
            <c:numRef>
              <c:f>'under the hood'!$B$57:$B$186</c:f>
              <c:numCache>
                <c:formatCode>General</c:formatCode>
                <c:ptCount val="1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numCache>
            </c:numRef>
          </c:yVal>
          <c:smooth val="1"/>
          <c:extLst>
            <c:ext xmlns:c16="http://schemas.microsoft.com/office/drawing/2014/chart" uri="{C3380CC4-5D6E-409C-BE32-E72D297353CC}">
              <c16:uniqueId val="{00000000-7CBB-427D-8E85-DB3C71FFA3DA}"/>
            </c:ext>
          </c:extLst>
        </c:ser>
        <c:ser>
          <c:idx val="3"/>
          <c:order val="1"/>
          <c:tx>
            <c:strRef>
              <c:f>'62.2'!$E$51:$J$51</c:f>
              <c:strCache>
                <c:ptCount val="1"/>
                <c:pt idx="0">
                  <c:v>Was a fan installed/retrofit to comply with ASHRAE 62.2?</c:v>
                </c:pt>
              </c:strCache>
            </c:strRef>
          </c:tx>
          <c:spPr>
            <a:ln>
              <a:noFill/>
            </a:ln>
          </c:spPr>
          <c:marker>
            <c:symbol val="triangle"/>
            <c:size val="12"/>
            <c:spPr>
              <a:solidFill>
                <a:srgbClr val="FF0000"/>
              </a:solidFill>
            </c:spPr>
          </c:marker>
          <c:xVal>
            <c:numRef>
              <c:f>'62.2'!$L$54</c:f>
              <c:numCache>
                <c:formatCode>General</c:formatCode>
                <c:ptCount val="1"/>
              </c:numCache>
            </c:numRef>
          </c:xVal>
          <c:yVal>
            <c:numRef>
              <c:f>'62.2'!$L$55</c:f>
              <c:numCache>
                <c:formatCode>General</c:formatCode>
                <c:ptCount val="1"/>
              </c:numCache>
            </c:numRef>
          </c:yVal>
          <c:smooth val="1"/>
          <c:extLst>
            <c:ext xmlns:c16="http://schemas.microsoft.com/office/drawing/2014/chart" uri="{C3380CC4-5D6E-409C-BE32-E72D297353CC}">
              <c16:uniqueId val="{00000001-7CBB-427D-8E85-DB3C71FFA3DA}"/>
            </c:ext>
          </c:extLst>
        </c:ser>
        <c:dLbls>
          <c:showLegendKey val="0"/>
          <c:showVal val="0"/>
          <c:showCatName val="0"/>
          <c:showSerName val="0"/>
          <c:showPercent val="0"/>
          <c:showBubbleSize val="0"/>
        </c:dLbls>
        <c:axId val="116626560"/>
        <c:axId val="116637696"/>
      </c:scatterChart>
      <c:valAx>
        <c:axId val="116626560"/>
        <c:scaling>
          <c:orientation val="minMax"/>
          <c:max val="130"/>
          <c:min val="0"/>
        </c:scaling>
        <c:delete val="0"/>
        <c:axPos val="b"/>
        <c:majorGridlines/>
        <c:title>
          <c:tx>
            <c:rich>
              <a:bodyPr/>
              <a:lstStyle/>
              <a:p>
                <a:pPr>
                  <a:defRPr sz="1100"/>
                </a:pPr>
                <a:r>
                  <a:rPr lang="en-US" sz="1100"/>
                  <a:t>Fan CFM</a:t>
                </a:r>
              </a:p>
            </c:rich>
          </c:tx>
          <c:layout>
            <c:manualLayout>
              <c:xMode val="edge"/>
              <c:yMode val="edge"/>
              <c:x val="0.48250786298771492"/>
              <c:y val="0.90557466991341751"/>
            </c:manualLayout>
          </c:layout>
          <c:overlay val="0"/>
        </c:title>
        <c:numFmt formatCode="General" sourceLinked="1"/>
        <c:majorTickMark val="out"/>
        <c:minorTickMark val="none"/>
        <c:tickLblPos val="nextTo"/>
        <c:crossAx val="116637696"/>
        <c:crosses val="autoZero"/>
        <c:crossBetween val="midCat"/>
        <c:majorUnit val="10"/>
      </c:valAx>
      <c:valAx>
        <c:axId val="116637696"/>
        <c:scaling>
          <c:orientation val="minMax"/>
          <c:max val="60"/>
          <c:min val="0"/>
        </c:scaling>
        <c:delete val="0"/>
        <c:axPos val="l"/>
        <c:majorGridlines/>
        <c:title>
          <c:tx>
            <c:rich>
              <a:bodyPr rot="-5400000" vert="horz"/>
              <a:lstStyle/>
              <a:p>
                <a:pPr>
                  <a:defRPr sz="1100"/>
                </a:pPr>
                <a:r>
                  <a:rPr lang="en-US" sz="1100"/>
                  <a:t>Run Time (minutes)</a:t>
                </a:r>
              </a:p>
            </c:rich>
          </c:tx>
          <c:layout>
            <c:manualLayout>
              <c:xMode val="edge"/>
              <c:yMode val="edge"/>
              <c:x val="0"/>
              <c:y val="0.25139571517590525"/>
            </c:manualLayout>
          </c:layout>
          <c:overlay val="0"/>
        </c:title>
        <c:numFmt formatCode="General" sourceLinked="1"/>
        <c:majorTickMark val="out"/>
        <c:minorTickMark val="none"/>
        <c:tickLblPos val="nextTo"/>
        <c:crossAx val="116626560"/>
        <c:crosses val="autoZero"/>
        <c:crossBetween val="midCat"/>
      </c:valAx>
    </c:plotArea>
    <c:plotVisOnly val="1"/>
    <c:dispBlanksAs val="gap"/>
    <c:showDLblsOverMax val="0"/>
  </c:chart>
  <c:printSettings>
    <c:headerFooter/>
    <c:pageMargins b="0.75000000000000178" l="0.70000000000000062" r="0.70000000000000062" t="0.75000000000000178" header="0.30000000000000032" footer="0.30000000000000032"/>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5</xdr:row>
          <xdr:rowOff>190500</xdr:rowOff>
        </xdr:from>
        <xdr:to>
          <xdr:col>4</xdr:col>
          <xdr:colOff>133350</xdr:colOff>
          <xdr:row>6</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Depressurize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xdr:row>
          <xdr:rowOff>180975</xdr:rowOff>
        </xdr:from>
        <xdr:to>
          <xdr:col>6</xdr:col>
          <xdr:colOff>276225</xdr:colOff>
          <xdr:row>7</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Pressurize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0</xdr:rowOff>
        </xdr:from>
        <xdr:to>
          <xdr:col>16</xdr:col>
          <xdr:colOff>85725</xdr:colOff>
          <xdr:row>25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xdr:row>
          <xdr:rowOff>219075</xdr:rowOff>
        </xdr:from>
        <xdr:to>
          <xdr:col>14</xdr:col>
          <xdr:colOff>257175</xdr:colOff>
          <xdr:row>25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123825</xdr:rowOff>
        </xdr:from>
        <xdr:to>
          <xdr:col>15</xdr:col>
          <xdr:colOff>304800</xdr:colOff>
          <xdr:row>35</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Home 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0</xdr:rowOff>
        </xdr:from>
        <xdr:to>
          <xdr:col>4</xdr:col>
          <xdr:colOff>276225</xdr:colOff>
          <xdr:row>44</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Basement Floor Joist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3</xdr:col>
          <xdr:colOff>200025</xdr:colOff>
          <xdr:row>46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Attic Rafter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42</xdr:row>
          <xdr:rowOff>180975</xdr:rowOff>
        </xdr:from>
        <xdr:to>
          <xdr:col>13</xdr:col>
          <xdr:colOff>171450</xdr:colOff>
          <xdr:row>44</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 Panel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44</xdr:row>
          <xdr:rowOff>0</xdr:rowOff>
        </xdr:from>
        <xdr:to>
          <xdr:col>13</xdr:col>
          <xdr:colOff>171450</xdr:colOff>
          <xdr:row>45</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Water Heater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45</xdr:row>
          <xdr:rowOff>9525</xdr:rowOff>
        </xdr:from>
        <xdr:to>
          <xdr:col>13</xdr:col>
          <xdr:colOff>266700</xdr:colOff>
          <xdr:row>46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Heating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152400</xdr:rowOff>
        </xdr:from>
        <xdr:to>
          <xdr:col>16</xdr:col>
          <xdr:colOff>9525</xdr:colOff>
          <xdr:row>41</xdr:row>
          <xdr:rowOff>85725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Home 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39</xdr:row>
          <xdr:rowOff>152400</xdr:rowOff>
        </xdr:from>
        <xdr:to>
          <xdr:col>18</xdr:col>
          <xdr:colOff>276225</xdr:colOff>
          <xdr:row>41</xdr:row>
          <xdr:rowOff>85725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Home Failed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xdr:row>
          <xdr:rowOff>9525</xdr:rowOff>
        </xdr:from>
        <xdr:to>
          <xdr:col>4</xdr:col>
          <xdr:colOff>133350</xdr:colOff>
          <xdr:row>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xdr:row>
          <xdr:rowOff>190500</xdr:rowOff>
        </xdr:from>
        <xdr:to>
          <xdr:col>6</xdr:col>
          <xdr:colOff>38100</xdr:colOff>
          <xdr:row>7</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9525</xdr:rowOff>
        </xdr:from>
        <xdr:to>
          <xdr:col>7</xdr:col>
          <xdr:colOff>171450</xdr:colOff>
          <xdr:row>7</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23</xdr:row>
          <xdr:rowOff>219075</xdr:rowOff>
        </xdr:from>
        <xdr:to>
          <xdr:col>18</xdr:col>
          <xdr:colOff>285750</xdr:colOff>
          <xdr:row>24</xdr:row>
          <xdr:rowOff>142875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5</xdr:row>
          <xdr:rowOff>180975</xdr:rowOff>
        </xdr:from>
        <xdr:to>
          <xdr:col>14</xdr:col>
          <xdr:colOff>133350</xdr:colOff>
          <xdr:row>6</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Depressurize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xdr:row>
          <xdr:rowOff>190500</xdr:rowOff>
        </xdr:from>
        <xdr:to>
          <xdr:col>17</xdr:col>
          <xdr:colOff>152400</xdr:colOff>
          <xdr:row>6</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Pressurize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6</xdr:row>
          <xdr:rowOff>190500</xdr:rowOff>
        </xdr:from>
        <xdr:to>
          <xdr:col>14</xdr:col>
          <xdr:colOff>123825</xdr:colOff>
          <xdr:row>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xdr:row>
          <xdr:rowOff>190500</xdr:rowOff>
        </xdr:from>
        <xdr:to>
          <xdr:col>16</xdr:col>
          <xdr:colOff>57150</xdr:colOff>
          <xdr:row>7</xdr:row>
          <xdr:rowOff>180975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190500</xdr:rowOff>
        </xdr:from>
        <xdr:to>
          <xdr:col>17</xdr:col>
          <xdr:colOff>180975</xdr:colOff>
          <xdr:row>7</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24</xdr:row>
          <xdr:rowOff>142875</xdr:rowOff>
        </xdr:from>
        <xdr:to>
          <xdr:col>18</xdr:col>
          <xdr:colOff>285750</xdr:colOff>
          <xdr:row>25</xdr:row>
          <xdr:rowOff>142875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26</xdr:row>
          <xdr:rowOff>0</xdr:rowOff>
        </xdr:from>
        <xdr:to>
          <xdr:col>18</xdr:col>
          <xdr:colOff>285750</xdr:colOff>
          <xdr:row>27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28</xdr:row>
          <xdr:rowOff>0</xdr:rowOff>
        </xdr:from>
        <xdr:to>
          <xdr:col>18</xdr:col>
          <xdr:colOff>285750</xdr:colOff>
          <xdr:row>29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0</xdr:rowOff>
        </xdr:from>
        <xdr:to>
          <xdr:col>18</xdr:col>
          <xdr:colOff>285750</xdr:colOff>
          <xdr:row>30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xdr:row>
          <xdr:rowOff>142875</xdr:rowOff>
        </xdr:from>
        <xdr:to>
          <xdr:col>14</xdr:col>
          <xdr:colOff>257175</xdr:colOff>
          <xdr:row>26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xdr:row>
          <xdr:rowOff>133350</xdr:rowOff>
        </xdr:from>
        <xdr:to>
          <xdr:col>14</xdr:col>
          <xdr:colOff>257175</xdr:colOff>
          <xdr:row>26</xdr:row>
          <xdr:rowOff>142875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xdr:row>
          <xdr:rowOff>133350</xdr:rowOff>
        </xdr:from>
        <xdr:to>
          <xdr:col>14</xdr:col>
          <xdr:colOff>257175</xdr:colOff>
          <xdr:row>27</xdr:row>
          <xdr:rowOff>142875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29</xdr:row>
          <xdr:rowOff>0</xdr:rowOff>
        </xdr:from>
        <xdr:to>
          <xdr:col>14</xdr:col>
          <xdr:colOff>257175</xdr:colOff>
          <xdr:row>30</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0</xdr:rowOff>
        </xdr:from>
        <xdr:to>
          <xdr:col>16</xdr:col>
          <xdr:colOff>85725</xdr:colOff>
          <xdr:row>26</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142875</xdr:rowOff>
        </xdr:from>
        <xdr:to>
          <xdr:col>16</xdr:col>
          <xdr:colOff>85725</xdr:colOff>
          <xdr:row>26</xdr:row>
          <xdr:rowOff>142875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133350</xdr:rowOff>
        </xdr:from>
        <xdr:to>
          <xdr:col>16</xdr:col>
          <xdr:colOff>85725</xdr:colOff>
          <xdr:row>27</xdr:row>
          <xdr:rowOff>133350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0</xdr:rowOff>
        </xdr:from>
        <xdr:to>
          <xdr:col>16</xdr:col>
          <xdr:colOff>85725</xdr:colOff>
          <xdr:row>30</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xdr:row>
          <xdr:rowOff>133350</xdr:rowOff>
        </xdr:from>
        <xdr:to>
          <xdr:col>14</xdr:col>
          <xdr:colOff>257175</xdr:colOff>
          <xdr:row>28</xdr:row>
          <xdr:rowOff>142875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26</xdr:row>
          <xdr:rowOff>142875</xdr:rowOff>
        </xdr:from>
        <xdr:to>
          <xdr:col>18</xdr:col>
          <xdr:colOff>285750</xdr:colOff>
          <xdr:row>27</xdr:row>
          <xdr:rowOff>142875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133350</xdr:rowOff>
        </xdr:from>
        <xdr:to>
          <xdr:col>16</xdr:col>
          <xdr:colOff>85725</xdr:colOff>
          <xdr:row>28</xdr:row>
          <xdr:rowOff>133350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46</xdr:row>
          <xdr:rowOff>0</xdr:rowOff>
        </xdr:from>
        <xdr:to>
          <xdr:col>15</xdr:col>
          <xdr:colOff>295275</xdr:colOff>
          <xdr:row>47</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49</xdr:row>
          <xdr:rowOff>152400</xdr:rowOff>
        </xdr:from>
        <xdr:to>
          <xdr:col>2</xdr:col>
          <xdr:colOff>266700</xdr:colOff>
          <xdr:row>51</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51</xdr:row>
          <xdr:rowOff>0</xdr:rowOff>
        </xdr:from>
        <xdr:to>
          <xdr:col>2</xdr:col>
          <xdr:colOff>76200</xdr:colOff>
          <xdr:row>52</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52</xdr:row>
          <xdr:rowOff>9525</xdr:rowOff>
        </xdr:from>
        <xdr:to>
          <xdr:col>1</xdr:col>
          <xdr:colOff>238125</xdr:colOff>
          <xdr:row>53</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53</xdr:row>
          <xdr:rowOff>0</xdr:rowOff>
        </xdr:from>
        <xdr:to>
          <xdr:col>2</xdr:col>
          <xdr:colOff>66675</xdr:colOff>
          <xdr:row>54</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54</xdr:row>
          <xdr:rowOff>0</xdr:rowOff>
        </xdr:from>
        <xdr:to>
          <xdr:col>4</xdr:col>
          <xdr:colOff>9525</xdr:colOff>
          <xdr:row>55</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49</xdr:row>
          <xdr:rowOff>152400</xdr:rowOff>
        </xdr:from>
        <xdr:to>
          <xdr:col>12</xdr:col>
          <xdr:colOff>190500</xdr:colOff>
          <xdr:row>51</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51</xdr:row>
          <xdr:rowOff>0</xdr:rowOff>
        </xdr:from>
        <xdr:to>
          <xdr:col>12</xdr:col>
          <xdr:colOff>0</xdr:colOff>
          <xdr:row>52</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52</xdr:row>
          <xdr:rowOff>0</xdr:rowOff>
        </xdr:from>
        <xdr:to>
          <xdr:col>11</xdr:col>
          <xdr:colOff>323850</xdr:colOff>
          <xdr:row>53</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49</xdr:row>
          <xdr:rowOff>152400</xdr:rowOff>
        </xdr:from>
        <xdr:to>
          <xdr:col>7</xdr:col>
          <xdr:colOff>200025</xdr:colOff>
          <xdr:row>51</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51</xdr:row>
          <xdr:rowOff>0</xdr:rowOff>
        </xdr:from>
        <xdr:to>
          <xdr:col>7</xdr:col>
          <xdr:colOff>9525</xdr:colOff>
          <xdr:row>52</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52</xdr:row>
          <xdr:rowOff>0</xdr:rowOff>
        </xdr:from>
        <xdr:to>
          <xdr:col>7</xdr:col>
          <xdr:colOff>0</xdr:colOff>
          <xdr:row>53</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9525</xdr:rowOff>
        </xdr:from>
        <xdr:to>
          <xdr:col>8</xdr:col>
          <xdr:colOff>276225</xdr:colOff>
          <xdr:row>54</xdr:row>
          <xdr:rowOff>28575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49</xdr:row>
          <xdr:rowOff>152400</xdr:rowOff>
        </xdr:from>
        <xdr:to>
          <xdr:col>17</xdr:col>
          <xdr:colOff>190500</xdr:colOff>
          <xdr:row>51</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51</xdr:row>
          <xdr:rowOff>0</xdr:rowOff>
        </xdr:from>
        <xdr:to>
          <xdr:col>17</xdr:col>
          <xdr:colOff>0</xdr:colOff>
          <xdr:row>52</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52</xdr:row>
          <xdr:rowOff>0</xdr:rowOff>
        </xdr:from>
        <xdr:to>
          <xdr:col>16</xdr:col>
          <xdr:colOff>323850</xdr:colOff>
          <xdr:row>53</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xdr:row>
          <xdr:rowOff>76200</xdr:rowOff>
        </xdr:from>
        <xdr:to>
          <xdr:col>15</xdr:col>
          <xdr:colOff>295275</xdr:colOff>
          <xdr:row>31</xdr:row>
          <xdr:rowOff>133350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Home 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52</xdr:row>
          <xdr:rowOff>142875</xdr:rowOff>
        </xdr:from>
        <xdr:to>
          <xdr:col>16</xdr:col>
          <xdr:colOff>314325</xdr:colOff>
          <xdr:row>54</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31</xdr:row>
          <xdr:rowOff>123825</xdr:rowOff>
        </xdr:from>
        <xdr:to>
          <xdr:col>17</xdr:col>
          <xdr:colOff>295275</xdr:colOff>
          <xdr:row>33</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Additional Action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180975</xdr:rowOff>
        </xdr:from>
        <xdr:to>
          <xdr:col>17</xdr:col>
          <xdr:colOff>314325</xdr:colOff>
          <xdr:row>36</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Additional Action Required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13</xdr:row>
          <xdr:rowOff>9525</xdr:rowOff>
        </xdr:from>
        <xdr:to>
          <xdr:col>10</xdr:col>
          <xdr:colOff>0</xdr:colOff>
          <xdr:row>14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9525</xdr:rowOff>
        </xdr:from>
        <xdr:to>
          <xdr:col>11</xdr:col>
          <xdr:colOff>152400</xdr:colOff>
          <xdr:row>14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0</xdr:rowOff>
        </xdr:from>
        <xdr:to>
          <xdr:col>14</xdr:col>
          <xdr:colOff>9525</xdr:colOff>
          <xdr:row>19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0</xdr:rowOff>
        </xdr:from>
        <xdr:to>
          <xdr:col>15</xdr:col>
          <xdr:colOff>104775</xdr:colOff>
          <xdr:row>19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xdr:row>
          <xdr:rowOff>0</xdr:rowOff>
        </xdr:from>
        <xdr:to>
          <xdr:col>17</xdr:col>
          <xdr:colOff>133350</xdr:colOff>
          <xdr:row>18</xdr:row>
          <xdr:rowOff>180975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Kerosene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18</xdr:row>
          <xdr:rowOff>0</xdr:rowOff>
        </xdr:from>
        <xdr:to>
          <xdr:col>18</xdr:col>
          <xdr:colOff>304800</xdr:colOff>
          <xdr:row>19</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19</xdr:row>
          <xdr:rowOff>0</xdr:rowOff>
        </xdr:from>
        <xdr:to>
          <xdr:col>15</xdr:col>
          <xdr:colOff>0</xdr:colOff>
          <xdr:row>20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xdr:row>
          <xdr:rowOff>0</xdr:rowOff>
        </xdr:from>
        <xdr:to>
          <xdr:col>16</xdr:col>
          <xdr:colOff>114300</xdr:colOff>
          <xdr:row>20</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39</xdr:row>
          <xdr:rowOff>9525</xdr:rowOff>
        </xdr:from>
        <xdr:to>
          <xdr:col>2</xdr:col>
          <xdr:colOff>247650</xdr:colOff>
          <xdr:row>40</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Dirt Floor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40</xdr:row>
          <xdr:rowOff>9525</xdr:rowOff>
        </xdr:from>
        <xdr:to>
          <xdr:col>3</xdr:col>
          <xdr:colOff>123825</xdr:colOff>
          <xdr:row>41</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Standing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0</xdr:rowOff>
        </xdr:from>
        <xdr:to>
          <xdr:col>3</xdr:col>
          <xdr:colOff>19050</xdr:colOff>
          <xdr:row>42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Sump Pump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42</xdr:row>
          <xdr:rowOff>0</xdr:rowOff>
        </xdr:from>
        <xdr:to>
          <xdr:col>3</xdr:col>
          <xdr:colOff>104775</xdr:colOff>
          <xdr:row>43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Water Staining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43</xdr:row>
          <xdr:rowOff>0</xdr:rowOff>
        </xdr:from>
        <xdr:to>
          <xdr:col>2</xdr:col>
          <xdr:colOff>314325</xdr:colOff>
          <xdr:row>44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Firewood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44</xdr:row>
          <xdr:rowOff>0</xdr:rowOff>
        </xdr:from>
        <xdr:to>
          <xdr:col>3</xdr:col>
          <xdr:colOff>114300</xdr:colOff>
          <xdr:row>45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Clothes Drying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45</xdr:row>
          <xdr:rowOff>0</xdr:rowOff>
        </xdr:from>
        <xdr:to>
          <xdr:col>3</xdr:col>
          <xdr:colOff>200025</xdr:colOff>
          <xdr:row>46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Dryer Not Vented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46</xdr:row>
          <xdr:rowOff>0</xdr:rowOff>
        </xdr:from>
        <xdr:to>
          <xdr:col>3</xdr:col>
          <xdr:colOff>190500</xdr:colOff>
          <xdr:row>46</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Unvented Heater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39</xdr:row>
          <xdr:rowOff>9525</xdr:rowOff>
        </xdr:from>
        <xdr:to>
          <xdr:col>8</xdr:col>
          <xdr:colOff>123825</xdr:colOff>
          <xdr:row>40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Kitchen 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40</xdr:row>
          <xdr:rowOff>9525</xdr:rowOff>
        </xdr:from>
        <xdr:to>
          <xdr:col>8</xdr:col>
          <xdr:colOff>161925</xdr:colOff>
          <xdr:row>41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Bathroom 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41</xdr:row>
          <xdr:rowOff>0</xdr:rowOff>
        </xdr:from>
        <xdr:to>
          <xdr:col>7</xdr:col>
          <xdr:colOff>276225</xdr:colOff>
          <xdr:row>42</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Sill Rot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42</xdr:row>
          <xdr:rowOff>0</xdr:rowOff>
        </xdr:from>
        <xdr:to>
          <xdr:col>8</xdr:col>
          <xdr:colOff>57150</xdr:colOff>
          <xdr:row>43</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Roof Leaks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43</xdr:row>
          <xdr:rowOff>0</xdr:rowOff>
        </xdr:from>
        <xdr:to>
          <xdr:col>8</xdr:col>
          <xdr:colOff>38100</xdr:colOff>
          <xdr:row>44</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Gutters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44</xdr:row>
          <xdr:rowOff>0</xdr:rowOff>
        </xdr:from>
        <xdr:to>
          <xdr:col>8</xdr:col>
          <xdr:colOff>180975</xdr:colOff>
          <xdr:row>45</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Plumbing Leaks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45</xdr:row>
          <xdr:rowOff>0</xdr:rowOff>
        </xdr:from>
        <xdr:to>
          <xdr:col>8</xdr:col>
          <xdr:colOff>38100</xdr:colOff>
          <xdr:row>46</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Aquarium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9525</xdr:rowOff>
        </xdr:from>
        <xdr:to>
          <xdr:col>13</xdr:col>
          <xdr:colOff>0</xdr:colOff>
          <xdr:row>39</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Crawlspace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9525</xdr:rowOff>
        </xdr:from>
        <xdr:to>
          <xdr:col>12</xdr:col>
          <xdr:colOff>314325</xdr:colOff>
          <xdr:row>41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0</xdr:rowOff>
        </xdr:from>
        <xdr:to>
          <xdr:col>12</xdr:col>
          <xdr:colOff>257175</xdr:colOff>
          <xdr:row>42</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Bathroom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0</xdr:rowOff>
        </xdr:from>
        <xdr:to>
          <xdr:col>12</xdr:col>
          <xdr:colOff>161925</xdr:colOff>
          <xdr:row>43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Kitchen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0</xdr:rowOff>
        </xdr:from>
        <xdr:to>
          <xdr:col>13</xdr:col>
          <xdr:colOff>57150</xdr:colOff>
          <xdr:row>44</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0</xdr:rowOff>
        </xdr:from>
        <xdr:to>
          <xdr:col>13</xdr:col>
          <xdr:colOff>47625</xdr:colOff>
          <xdr:row>45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Windows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45</xdr:row>
          <xdr:rowOff>0</xdr:rowOff>
        </xdr:from>
        <xdr:to>
          <xdr:col>13</xdr:col>
          <xdr:colOff>95250</xdr:colOff>
          <xdr:row>46</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Ceiling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46</xdr:row>
          <xdr:rowOff>0</xdr:rowOff>
        </xdr:from>
        <xdr:to>
          <xdr:col>12</xdr:col>
          <xdr:colOff>180975</xdr:colOff>
          <xdr:row>46</xdr:row>
          <xdr:rowOff>180975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39</xdr:row>
          <xdr:rowOff>9525</xdr:rowOff>
        </xdr:from>
        <xdr:to>
          <xdr:col>18</xdr:col>
          <xdr:colOff>38100</xdr:colOff>
          <xdr:row>40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Lead Paint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40</xdr:row>
          <xdr:rowOff>9525</xdr:rowOff>
        </xdr:from>
        <xdr:to>
          <xdr:col>18</xdr:col>
          <xdr:colOff>47625</xdr:colOff>
          <xdr:row>41</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Asbestos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41</xdr:row>
          <xdr:rowOff>0</xdr:rowOff>
        </xdr:from>
        <xdr:to>
          <xdr:col>18</xdr:col>
          <xdr:colOff>161925</xdr:colOff>
          <xdr:row>42</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42</xdr:row>
          <xdr:rowOff>0</xdr:rowOff>
        </xdr:from>
        <xdr:to>
          <xdr:col>18</xdr:col>
          <xdr:colOff>142875</xdr:colOff>
          <xdr:row>43</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Unsafe Wiring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43</xdr:row>
          <xdr:rowOff>0</xdr:rowOff>
        </xdr:from>
        <xdr:to>
          <xdr:col>18</xdr:col>
          <xdr:colOff>76200</xdr:colOff>
          <xdr:row>44</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Carbon Monoxide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44</xdr:row>
          <xdr:rowOff>0</xdr:rowOff>
        </xdr:from>
        <xdr:to>
          <xdr:col>18</xdr:col>
          <xdr:colOff>295275</xdr:colOff>
          <xdr:row>45</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Unvented Combustion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0</xdr:rowOff>
        </xdr:from>
        <xdr:to>
          <xdr:col>9</xdr:col>
          <xdr:colOff>152400</xdr:colOff>
          <xdr:row>8</xdr:row>
          <xdr:rowOff>180975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0</xdr:rowOff>
        </xdr:from>
        <xdr:to>
          <xdr:col>9</xdr:col>
          <xdr:colOff>152400</xdr:colOff>
          <xdr:row>9</xdr:row>
          <xdr:rowOff>180975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0</xdr:rowOff>
        </xdr:from>
        <xdr:to>
          <xdr:col>9</xdr:col>
          <xdr:colOff>152400</xdr:colOff>
          <xdr:row>10</xdr:row>
          <xdr:rowOff>180975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0</xdr:rowOff>
        </xdr:from>
        <xdr:to>
          <xdr:col>9</xdr:col>
          <xdr:colOff>152400</xdr:colOff>
          <xdr:row>11</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0</xdr:rowOff>
        </xdr:from>
        <xdr:to>
          <xdr:col>9</xdr:col>
          <xdr:colOff>152400</xdr:colOff>
          <xdr:row>12</xdr:row>
          <xdr:rowOff>180975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0</xdr:rowOff>
        </xdr:from>
        <xdr:to>
          <xdr:col>7</xdr:col>
          <xdr:colOff>0</xdr:colOff>
          <xdr:row>13</xdr:row>
          <xdr:rowOff>180975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14</xdr:row>
          <xdr:rowOff>0</xdr:rowOff>
        </xdr:from>
        <xdr:to>
          <xdr:col>7</xdr:col>
          <xdr:colOff>0</xdr:colOff>
          <xdr:row>14</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14</xdr:row>
          <xdr:rowOff>0</xdr:rowOff>
        </xdr:from>
        <xdr:to>
          <xdr:col>13</xdr:col>
          <xdr:colOff>0</xdr:colOff>
          <xdr:row>14</xdr:row>
          <xdr:rowOff>180975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xdr:row>
          <xdr:rowOff>9525</xdr:rowOff>
        </xdr:from>
        <xdr:to>
          <xdr:col>18</xdr:col>
          <xdr:colOff>228600</xdr:colOff>
          <xdr:row>14</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xdr:row>
          <xdr:rowOff>0</xdr:rowOff>
        </xdr:from>
        <xdr:to>
          <xdr:col>18</xdr:col>
          <xdr:colOff>228600</xdr:colOff>
          <xdr:row>14</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76200</xdr:colOff>
          <xdr:row>9</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180975</xdr:rowOff>
        </xdr:from>
        <xdr:to>
          <xdr:col>8</xdr:col>
          <xdr:colOff>76200</xdr:colOff>
          <xdr:row>9</xdr:row>
          <xdr:rowOff>180975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8</xdr:col>
          <xdr:colOff>76200</xdr:colOff>
          <xdr:row>11</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76200</xdr:colOff>
          <xdr:row>12</xdr:row>
          <xdr:rowOff>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76200</xdr:colOff>
          <xdr:row>13</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0</xdr:rowOff>
        </xdr:from>
        <xdr:to>
          <xdr:col>5</xdr:col>
          <xdr:colOff>152400</xdr:colOff>
          <xdr:row>14</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0</xdr:rowOff>
        </xdr:from>
        <xdr:to>
          <xdr:col>5</xdr:col>
          <xdr:colOff>152400</xdr:colOff>
          <xdr:row>15</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0</xdr:rowOff>
        </xdr:from>
        <xdr:to>
          <xdr:col>11</xdr:col>
          <xdr:colOff>295275</xdr:colOff>
          <xdr:row>15</xdr:row>
          <xdr:rowOff>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13</xdr:row>
          <xdr:rowOff>0</xdr:rowOff>
        </xdr:from>
        <xdr:to>
          <xdr:col>17</xdr:col>
          <xdr:colOff>66675</xdr:colOff>
          <xdr:row>14</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14</xdr:row>
          <xdr:rowOff>0</xdr:rowOff>
        </xdr:from>
        <xdr:to>
          <xdr:col>17</xdr:col>
          <xdr:colOff>57150</xdr:colOff>
          <xdr:row>15</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16</xdr:row>
          <xdr:rowOff>0</xdr:rowOff>
        </xdr:from>
        <xdr:to>
          <xdr:col>8</xdr:col>
          <xdr:colOff>19050</xdr:colOff>
          <xdr:row>17</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0</xdr:rowOff>
        </xdr:from>
        <xdr:to>
          <xdr:col>8</xdr:col>
          <xdr:colOff>19050</xdr:colOff>
          <xdr:row>18</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18</xdr:row>
          <xdr:rowOff>0</xdr:rowOff>
        </xdr:from>
        <xdr:to>
          <xdr:col>8</xdr:col>
          <xdr:colOff>19050</xdr:colOff>
          <xdr:row>19</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19</xdr:row>
          <xdr:rowOff>0</xdr:rowOff>
        </xdr:from>
        <xdr:to>
          <xdr:col>8</xdr:col>
          <xdr:colOff>19050</xdr:colOff>
          <xdr:row>20</xdr:row>
          <xdr:rowOff>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0</xdr:rowOff>
        </xdr:from>
        <xdr:to>
          <xdr:col>8</xdr:col>
          <xdr:colOff>19050</xdr:colOff>
          <xdr:row>22</xdr:row>
          <xdr:rowOff>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16</xdr:row>
          <xdr:rowOff>0</xdr:rowOff>
        </xdr:from>
        <xdr:to>
          <xdr:col>17</xdr:col>
          <xdr:colOff>285750</xdr:colOff>
          <xdr:row>17</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17</xdr:row>
          <xdr:rowOff>0</xdr:rowOff>
        </xdr:from>
        <xdr:to>
          <xdr:col>17</xdr:col>
          <xdr:colOff>285750</xdr:colOff>
          <xdr:row>18</xdr:row>
          <xdr:rowOff>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0</xdr:rowOff>
        </xdr:from>
        <xdr:to>
          <xdr:col>12</xdr:col>
          <xdr:colOff>238125</xdr:colOff>
          <xdr:row>23</xdr:row>
          <xdr:rowOff>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9525</xdr:rowOff>
        </xdr:from>
        <xdr:to>
          <xdr:col>9</xdr:col>
          <xdr:colOff>152400</xdr:colOff>
          <xdr:row>17</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9525</xdr:rowOff>
        </xdr:from>
        <xdr:to>
          <xdr:col>9</xdr:col>
          <xdr:colOff>152400</xdr:colOff>
          <xdr:row>18</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0</xdr:rowOff>
        </xdr:from>
        <xdr:to>
          <xdr:col>9</xdr:col>
          <xdr:colOff>152400</xdr:colOff>
          <xdr:row>18</xdr:row>
          <xdr:rowOff>180975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19</xdr:row>
          <xdr:rowOff>9525</xdr:rowOff>
        </xdr:from>
        <xdr:to>
          <xdr:col>9</xdr:col>
          <xdr:colOff>152400</xdr:colOff>
          <xdr:row>20</xdr:row>
          <xdr:rowOff>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9525</xdr:rowOff>
        </xdr:from>
        <xdr:to>
          <xdr:col>9</xdr:col>
          <xdr:colOff>152400</xdr:colOff>
          <xdr:row>22</xdr:row>
          <xdr:rowOff>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22</xdr:row>
          <xdr:rowOff>9525</xdr:rowOff>
        </xdr:from>
        <xdr:to>
          <xdr:col>14</xdr:col>
          <xdr:colOff>38100</xdr:colOff>
          <xdr:row>23</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16</xdr:row>
          <xdr:rowOff>9525</xdr:rowOff>
        </xdr:from>
        <xdr:to>
          <xdr:col>18</xdr:col>
          <xdr:colOff>323850</xdr:colOff>
          <xdr:row>17</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17</xdr:row>
          <xdr:rowOff>0</xdr:rowOff>
        </xdr:from>
        <xdr:to>
          <xdr:col>18</xdr:col>
          <xdr:colOff>323850</xdr:colOff>
          <xdr:row>17</xdr:row>
          <xdr:rowOff>180975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0</xdr:rowOff>
        </xdr:from>
        <xdr:to>
          <xdr:col>10</xdr:col>
          <xdr:colOff>247650</xdr:colOff>
          <xdr:row>32</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25</xdr:row>
          <xdr:rowOff>0</xdr:rowOff>
        </xdr:from>
        <xdr:to>
          <xdr:col>10</xdr:col>
          <xdr:colOff>247650</xdr:colOff>
          <xdr:row>26</xdr:row>
          <xdr:rowOff>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xdr:row>
          <xdr:rowOff>0</xdr:rowOff>
        </xdr:from>
        <xdr:to>
          <xdr:col>10</xdr:col>
          <xdr:colOff>257175</xdr:colOff>
          <xdr:row>27</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27</xdr:row>
          <xdr:rowOff>0</xdr:rowOff>
        </xdr:from>
        <xdr:to>
          <xdr:col>10</xdr:col>
          <xdr:colOff>257175</xdr:colOff>
          <xdr:row>28</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30</xdr:row>
          <xdr:rowOff>0</xdr:rowOff>
        </xdr:from>
        <xdr:to>
          <xdr:col>10</xdr:col>
          <xdr:colOff>257175</xdr:colOff>
          <xdr:row>31</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0</xdr:rowOff>
        </xdr:from>
        <xdr:to>
          <xdr:col>12</xdr:col>
          <xdr:colOff>123825</xdr:colOff>
          <xdr:row>25</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24</xdr:row>
          <xdr:rowOff>0</xdr:rowOff>
        </xdr:from>
        <xdr:to>
          <xdr:col>13</xdr:col>
          <xdr:colOff>257175</xdr:colOff>
          <xdr:row>24</xdr:row>
          <xdr:rowOff>180975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0</xdr:rowOff>
        </xdr:from>
        <xdr:to>
          <xdr:col>12</xdr:col>
          <xdr:colOff>85725</xdr:colOff>
          <xdr:row>25</xdr:row>
          <xdr:rowOff>180975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26</xdr:row>
          <xdr:rowOff>0</xdr:rowOff>
        </xdr:from>
        <xdr:to>
          <xdr:col>12</xdr:col>
          <xdr:colOff>85725</xdr:colOff>
          <xdr:row>26</xdr:row>
          <xdr:rowOff>180975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0</xdr:rowOff>
        </xdr:from>
        <xdr:to>
          <xdr:col>12</xdr:col>
          <xdr:colOff>85725</xdr:colOff>
          <xdr:row>27</xdr:row>
          <xdr:rowOff>180975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85725</xdr:colOff>
          <xdr:row>30</xdr:row>
          <xdr:rowOff>180975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0</xdr:rowOff>
        </xdr:from>
        <xdr:to>
          <xdr:col>12</xdr:col>
          <xdr:colOff>85725</xdr:colOff>
          <xdr:row>31</xdr:row>
          <xdr:rowOff>180975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28</xdr:row>
          <xdr:rowOff>0</xdr:rowOff>
        </xdr:from>
        <xdr:to>
          <xdr:col>10</xdr:col>
          <xdr:colOff>257175</xdr:colOff>
          <xdr:row>29</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0</xdr:rowOff>
        </xdr:from>
        <xdr:to>
          <xdr:col>12</xdr:col>
          <xdr:colOff>85725</xdr:colOff>
          <xdr:row>28</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29</xdr:row>
          <xdr:rowOff>0</xdr:rowOff>
        </xdr:from>
        <xdr:to>
          <xdr:col>10</xdr:col>
          <xdr:colOff>257175</xdr:colOff>
          <xdr:row>30</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0</xdr:rowOff>
        </xdr:from>
        <xdr:to>
          <xdr:col>12</xdr:col>
          <xdr:colOff>85725</xdr:colOff>
          <xdr:row>29</xdr:row>
          <xdr:rowOff>180975</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xdr:row>
          <xdr:rowOff>0</xdr:rowOff>
        </xdr:from>
        <xdr:to>
          <xdr:col>8</xdr:col>
          <xdr:colOff>19050</xdr:colOff>
          <xdr:row>21</xdr:row>
          <xdr:rowOff>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xdr:row>
          <xdr:rowOff>9525</xdr:rowOff>
        </xdr:from>
        <xdr:to>
          <xdr:col>9</xdr:col>
          <xdr:colOff>152400</xdr:colOff>
          <xdr:row>21</xdr:row>
          <xdr:rowOff>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20</xdr:row>
          <xdr:rowOff>0</xdr:rowOff>
        </xdr:from>
        <xdr:to>
          <xdr:col>17</xdr:col>
          <xdr:colOff>285750</xdr:colOff>
          <xdr:row>21</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20</xdr:row>
          <xdr:rowOff>0</xdr:rowOff>
        </xdr:from>
        <xdr:to>
          <xdr:col>18</xdr:col>
          <xdr:colOff>323850</xdr:colOff>
          <xdr:row>20</xdr:row>
          <xdr:rowOff>180975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295275</xdr:colOff>
          <xdr:row>8</xdr:row>
          <xdr:rowOff>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9525</xdr:rowOff>
        </xdr:from>
        <xdr:to>
          <xdr:col>9</xdr:col>
          <xdr:colOff>152400</xdr:colOff>
          <xdr:row>8</xdr:row>
          <xdr:rowOff>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9</xdr:row>
          <xdr:rowOff>171450</xdr:rowOff>
        </xdr:from>
        <xdr:to>
          <xdr:col>4</xdr:col>
          <xdr:colOff>219075</xdr:colOff>
          <xdr:row>11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9</xdr:row>
          <xdr:rowOff>171450</xdr:rowOff>
        </xdr:from>
        <xdr:to>
          <xdr:col>6</xdr:col>
          <xdr:colOff>38100</xdr:colOff>
          <xdr:row>11</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41</xdr:row>
          <xdr:rowOff>180975</xdr:rowOff>
        </xdr:from>
        <xdr:to>
          <xdr:col>4</xdr:col>
          <xdr:colOff>228600</xdr:colOff>
          <xdr:row>43</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Becomes more Negative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180975</xdr:rowOff>
        </xdr:from>
        <xdr:to>
          <xdr:col>9</xdr:col>
          <xdr:colOff>133350</xdr:colOff>
          <xdr:row>43</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Becomes more Positive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41</xdr:row>
          <xdr:rowOff>180975</xdr:rowOff>
        </xdr:from>
        <xdr:to>
          <xdr:col>14</xdr:col>
          <xdr:colOff>57150</xdr:colOff>
          <xdr:row>43</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 Unchanged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171450</xdr:rowOff>
        </xdr:from>
        <xdr:to>
          <xdr:col>5</xdr:col>
          <xdr:colOff>209550</xdr:colOff>
          <xdr:row>12</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171450</xdr:rowOff>
        </xdr:from>
        <xdr:to>
          <xdr:col>7</xdr:col>
          <xdr:colOff>28575</xdr:colOff>
          <xdr:row>12</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171450</xdr:rowOff>
        </xdr:from>
        <xdr:to>
          <xdr:col>11</xdr:col>
          <xdr:colOff>152400</xdr:colOff>
          <xdr:row>11</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Positive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171450</xdr:rowOff>
        </xdr:from>
        <xdr:to>
          <xdr:col>14</xdr:col>
          <xdr:colOff>161925</xdr:colOff>
          <xdr:row>11</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Negative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9</xdr:row>
          <xdr:rowOff>171450</xdr:rowOff>
        </xdr:from>
        <xdr:to>
          <xdr:col>16</xdr:col>
          <xdr:colOff>285750</xdr:colOff>
          <xdr:row>11</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Untested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xdr:row>
          <xdr:rowOff>161925</xdr:rowOff>
        </xdr:from>
        <xdr:to>
          <xdr:col>13</xdr:col>
          <xdr:colOff>66675</xdr:colOff>
          <xdr:row>12</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Positive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xdr:row>
          <xdr:rowOff>171450</xdr:rowOff>
        </xdr:from>
        <xdr:to>
          <xdr:col>15</xdr:col>
          <xdr:colOff>200025</xdr:colOff>
          <xdr:row>12</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Negative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10</xdr:row>
          <xdr:rowOff>171450</xdr:rowOff>
        </xdr:from>
        <xdr:to>
          <xdr:col>18</xdr:col>
          <xdr:colOff>9525</xdr:colOff>
          <xdr:row>12</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Untested</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142875</xdr:colOff>
      <xdr:row>52</xdr:row>
      <xdr:rowOff>76200</xdr:rowOff>
    </xdr:from>
    <xdr:to>
      <xdr:col>14</xdr:col>
      <xdr:colOff>180975</xdr:colOff>
      <xdr:row>68</xdr:row>
      <xdr:rowOff>152400</xdr:rowOff>
    </xdr:to>
    <xdr:sp macro="" textlink="">
      <xdr:nvSpPr>
        <xdr:cNvPr id="27" name="Rectangle 128">
          <a:extLst>
            <a:ext uri="{FF2B5EF4-FFF2-40B4-BE49-F238E27FC236}">
              <a16:creationId xmlns:a16="http://schemas.microsoft.com/office/drawing/2014/main" id="{00000000-0008-0000-0500-00001B000000}"/>
            </a:ext>
          </a:extLst>
        </xdr:cNvPr>
        <xdr:cNvSpPr>
          <a:spLocks noChangeArrowheads="1"/>
        </xdr:cNvSpPr>
      </xdr:nvSpPr>
      <xdr:spPr bwMode="auto">
        <a:xfrm>
          <a:off x="3286125" y="100965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257175</xdr:colOff>
      <xdr:row>52</xdr:row>
      <xdr:rowOff>85725</xdr:rowOff>
    </xdr:from>
    <xdr:to>
      <xdr:col>4</xdr:col>
      <xdr:colOff>295275</xdr:colOff>
      <xdr:row>68</xdr:row>
      <xdr:rowOff>161925</xdr:rowOff>
    </xdr:to>
    <xdr:sp macro="" textlink="">
      <xdr:nvSpPr>
        <xdr:cNvPr id="28" name="Rectangle 129">
          <a:extLst>
            <a:ext uri="{FF2B5EF4-FFF2-40B4-BE49-F238E27FC236}">
              <a16:creationId xmlns:a16="http://schemas.microsoft.com/office/drawing/2014/main" id="{00000000-0008-0000-0500-00001C000000}"/>
            </a:ext>
          </a:extLst>
        </xdr:cNvPr>
        <xdr:cNvSpPr>
          <a:spLocks noChangeArrowheads="1"/>
        </xdr:cNvSpPr>
      </xdr:nvSpPr>
      <xdr:spPr bwMode="auto">
        <a:xfrm>
          <a:off x="257175" y="10106025"/>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52</xdr:row>
      <xdr:rowOff>76200</xdr:rowOff>
    </xdr:from>
    <xdr:to>
      <xdr:col>9</xdr:col>
      <xdr:colOff>142875</xdr:colOff>
      <xdr:row>68</xdr:row>
      <xdr:rowOff>152400</xdr:rowOff>
    </xdr:to>
    <xdr:sp macro="" textlink="">
      <xdr:nvSpPr>
        <xdr:cNvPr id="29" name="Rectangle 130">
          <a:extLst>
            <a:ext uri="{FF2B5EF4-FFF2-40B4-BE49-F238E27FC236}">
              <a16:creationId xmlns:a16="http://schemas.microsoft.com/office/drawing/2014/main" id="{00000000-0008-0000-0500-00001D000000}"/>
            </a:ext>
          </a:extLst>
        </xdr:cNvPr>
        <xdr:cNvSpPr>
          <a:spLocks noChangeArrowheads="1"/>
        </xdr:cNvSpPr>
      </xdr:nvSpPr>
      <xdr:spPr bwMode="auto">
        <a:xfrm>
          <a:off x="1676400" y="100965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28575</xdr:colOff>
      <xdr:row>52</xdr:row>
      <xdr:rowOff>76200</xdr:rowOff>
    </xdr:from>
    <xdr:to>
      <xdr:col>19</xdr:col>
      <xdr:colOff>66675</xdr:colOff>
      <xdr:row>68</xdr:row>
      <xdr:rowOff>152400</xdr:rowOff>
    </xdr:to>
    <xdr:sp macro="" textlink="">
      <xdr:nvSpPr>
        <xdr:cNvPr id="30" name="Rectangle 131">
          <a:extLst>
            <a:ext uri="{FF2B5EF4-FFF2-40B4-BE49-F238E27FC236}">
              <a16:creationId xmlns:a16="http://schemas.microsoft.com/office/drawing/2014/main" id="{00000000-0008-0000-0500-00001E000000}"/>
            </a:ext>
          </a:extLst>
        </xdr:cNvPr>
        <xdr:cNvSpPr>
          <a:spLocks noChangeArrowheads="1"/>
        </xdr:cNvSpPr>
      </xdr:nvSpPr>
      <xdr:spPr bwMode="auto">
        <a:xfrm>
          <a:off x="4743450" y="100965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142875</xdr:colOff>
      <xdr:row>72</xdr:row>
      <xdr:rowOff>57150</xdr:rowOff>
    </xdr:from>
    <xdr:to>
      <xdr:col>14</xdr:col>
      <xdr:colOff>180975</xdr:colOff>
      <xdr:row>88</xdr:row>
      <xdr:rowOff>133350</xdr:rowOff>
    </xdr:to>
    <xdr:sp macro="" textlink="">
      <xdr:nvSpPr>
        <xdr:cNvPr id="31" name="Rectangle 134">
          <a:extLst>
            <a:ext uri="{FF2B5EF4-FFF2-40B4-BE49-F238E27FC236}">
              <a16:creationId xmlns:a16="http://schemas.microsoft.com/office/drawing/2014/main" id="{00000000-0008-0000-0500-00001F000000}"/>
            </a:ext>
          </a:extLst>
        </xdr:cNvPr>
        <xdr:cNvSpPr>
          <a:spLocks noChangeArrowheads="1"/>
        </xdr:cNvSpPr>
      </xdr:nvSpPr>
      <xdr:spPr bwMode="auto">
        <a:xfrm>
          <a:off x="3286125" y="138874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257175</xdr:colOff>
      <xdr:row>72</xdr:row>
      <xdr:rowOff>66675</xdr:rowOff>
    </xdr:from>
    <xdr:to>
      <xdr:col>4</xdr:col>
      <xdr:colOff>295275</xdr:colOff>
      <xdr:row>88</xdr:row>
      <xdr:rowOff>142875</xdr:rowOff>
    </xdr:to>
    <xdr:sp macro="" textlink="">
      <xdr:nvSpPr>
        <xdr:cNvPr id="32" name="Rectangle 135">
          <a:extLst>
            <a:ext uri="{FF2B5EF4-FFF2-40B4-BE49-F238E27FC236}">
              <a16:creationId xmlns:a16="http://schemas.microsoft.com/office/drawing/2014/main" id="{00000000-0008-0000-0500-000020000000}"/>
            </a:ext>
          </a:extLst>
        </xdr:cNvPr>
        <xdr:cNvSpPr>
          <a:spLocks noChangeArrowheads="1"/>
        </xdr:cNvSpPr>
      </xdr:nvSpPr>
      <xdr:spPr bwMode="auto">
        <a:xfrm>
          <a:off x="257175" y="13896975"/>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72</xdr:row>
      <xdr:rowOff>57150</xdr:rowOff>
    </xdr:from>
    <xdr:to>
      <xdr:col>9</xdr:col>
      <xdr:colOff>142875</xdr:colOff>
      <xdr:row>88</xdr:row>
      <xdr:rowOff>133350</xdr:rowOff>
    </xdr:to>
    <xdr:sp macro="" textlink="">
      <xdr:nvSpPr>
        <xdr:cNvPr id="33" name="Rectangle 136">
          <a:extLst>
            <a:ext uri="{FF2B5EF4-FFF2-40B4-BE49-F238E27FC236}">
              <a16:creationId xmlns:a16="http://schemas.microsoft.com/office/drawing/2014/main" id="{00000000-0008-0000-0500-000021000000}"/>
            </a:ext>
          </a:extLst>
        </xdr:cNvPr>
        <xdr:cNvSpPr>
          <a:spLocks noChangeArrowheads="1"/>
        </xdr:cNvSpPr>
      </xdr:nvSpPr>
      <xdr:spPr bwMode="auto">
        <a:xfrm>
          <a:off x="1676400" y="138874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28575</xdr:colOff>
      <xdr:row>72</xdr:row>
      <xdr:rowOff>57150</xdr:rowOff>
    </xdr:from>
    <xdr:to>
      <xdr:col>19</xdr:col>
      <xdr:colOff>66675</xdr:colOff>
      <xdr:row>88</xdr:row>
      <xdr:rowOff>133350</xdr:rowOff>
    </xdr:to>
    <xdr:sp macro="" textlink="">
      <xdr:nvSpPr>
        <xdr:cNvPr id="34" name="Rectangle 137">
          <a:extLst>
            <a:ext uri="{FF2B5EF4-FFF2-40B4-BE49-F238E27FC236}">
              <a16:creationId xmlns:a16="http://schemas.microsoft.com/office/drawing/2014/main" id="{00000000-0008-0000-0500-000022000000}"/>
            </a:ext>
          </a:extLst>
        </xdr:cNvPr>
        <xdr:cNvSpPr>
          <a:spLocks noChangeArrowheads="1"/>
        </xdr:cNvSpPr>
      </xdr:nvSpPr>
      <xdr:spPr bwMode="auto">
        <a:xfrm>
          <a:off x="4743450" y="138874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142875</xdr:colOff>
      <xdr:row>97</xdr:row>
      <xdr:rowOff>76200</xdr:rowOff>
    </xdr:from>
    <xdr:to>
      <xdr:col>14</xdr:col>
      <xdr:colOff>180975</xdr:colOff>
      <xdr:row>113</xdr:row>
      <xdr:rowOff>152400</xdr:rowOff>
    </xdr:to>
    <xdr:sp macro="" textlink="">
      <xdr:nvSpPr>
        <xdr:cNvPr id="45" name="Rectangle 180">
          <a:extLst>
            <a:ext uri="{FF2B5EF4-FFF2-40B4-BE49-F238E27FC236}">
              <a16:creationId xmlns:a16="http://schemas.microsoft.com/office/drawing/2014/main" id="{00000000-0008-0000-0500-00002D000000}"/>
            </a:ext>
          </a:extLst>
        </xdr:cNvPr>
        <xdr:cNvSpPr>
          <a:spLocks noChangeArrowheads="1"/>
        </xdr:cNvSpPr>
      </xdr:nvSpPr>
      <xdr:spPr bwMode="auto">
        <a:xfrm>
          <a:off x="3286125" y="186690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257175</xdr:colOff>
      <xdr:row>97</xdr:row>
      <xdr:rowOff>85725</xdr:rowOff>
    </xdr:from>
    <xdr:to>
      <xdr:col>4</xdr:col>
      <xdr:colOff>295275</xdr:colOff>
      <xdr:row>113</xdr:row>
      <xdr:rowOff>161925</xdr:rowOff>
    </xdr:to>
    <xdr:sp macro="" textlink="">
      <xdr:nvSpPr>
        <xdr:cNvPr id="46" name="Rectangle 181">
          <a:extLst>
            <a:ext uri="{FF2B5EF4-FFF2-40B4-BE49-F238E27FC236}">
              <a16:creationId xmlns:a16="http://schemas.microsoft.com/office/drawing/2014/main" id="{00000000-0008-0000-0500-00002E000000}"/>
            </a:ext>
          </a:extLst>
        </xdr:cNvPr>
        <xdr:cNvSpPr>
          <a:spLocks noChangeArrowheads="1"/>
        </xdr:cNvSpPr>
      </xdr:nvSpPr>
      <xdr:spPr bwMode="auto">
        <a:xfrm>
          <a:off x="257175" y="18678525"/>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97</xdr:row>
      <xdr:rowOff>76200</xdr:rowOff>
    </xdr:from>
    <xdr:to>
      <xdr:col>9</xdr:col>
      <xdr:colOff>142875</xdr:colOff>
      <xdr:row>113</xdr:row>
      <xdr:rowOff>152400</xdr:rowOff>
    </xdr:to>
    <xdr:sp macro="" textlink="">
      <xdr:nvSpPr>
        <xdr:cNvPr id="47" name="Rectangle 182">
          <a:extLst>
            <a:ext uri="{FF2B5EF4-FFF2-40B4-BE49-F238E27FC236}">
              <a16:creationId xmlns:a16="http://schemas.microsoft.com/office/drawing/2014/main" id="{00000000-0008-0000-0500-00002F000000}"/>
            </a:ext>
          </a:extLst>
        </xdr:cNvPr>
        <xdr:cNvSpPr>
          <a:spLocks noChangeArrowheads="1"/>
        </xdr:cNvSpPr>
      </xdr:nvSpPr>
      <xdr:spPr bwMode="auto">
        <a:xfrm>
          <a:off x="1676400" y="186690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28575</xdr:colOff>
      <xdr:row>97</xdr:row>
      <xdr:rowOff>76200</xdr:rowOff>
    </xdr:from>
    <xdr:to>
      <xdr:col>19</xdr:col>
      <xdr:colOff>66675</xdr:colOff>
      <xdr:row>113</xdr:row>
      <xdr:rowOff>152400</xdr:rowOff>
    </xdr:to>
    <xdr:sp macro="" textlink="">
      <xdr:nvSpPr>
        <xdr:cNvPr id="48" name="Rectangle 183">
          <a:extLst>
            <a:ext uri="{FF2B5EF4-FFF2-40B4-BE49-F238E27FC236}">
              <a16:creationId xmlns:a16="http://schemas.microsoft.com/office/drawing/2014/main" id="{00000000-0008-0000-0500-000030000000}"/>
            </a:ext>
          </a:extLst>
        </xdr:cNvPr>
        <xdr:cNvSpPr>
          <a:spLocks noChangeArrowheads="1"/>
        </xdr:cNvSpPr>
      </xdr:nvSpPr>
      <xdr:spPr bwMode="auto">
        <a:xfrm>
          <a:off x="4743450" y="1866900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142875</xdr:colOff>
      <xdr:row>117</xdr:row>
      <xdr:rowOff>57150</xdr:rowOff>
    </xdr:from>
    <xdr:to>
      <xdr:col>14</xdr:col>
      <xdr:colOff>180975</xdr:colOff>
      <xdr:row>133</xdr:row>
      <xdr:rowOff>133350</xdr:rowOff>
    </xdr:to>
    <xdr:sp macro="" textlink="">
      <xdr:nvSpPr>
        <xdr:cNvPr id="49" name="Rectangle 184">
          <a:extLst>
            <a:ext uri="{FF2B5EF4-FFF2-40B4-BE49-F238E27FC236}">
              <a16:creationId xmlns:a16="http://schemas.microsoft.com/office/drawing/2014/main" id="{00000000-0008-0000-0500-000031000000}"/>
            </a:ext>
          </a:extLst>
        </xdr:cNvPr>
        <xdr:cNvSpPr>
          <a:spLocks noChangeArrowheads="1"/>
        </xdr:cNvSpPr>
      </xdr:nvSpPr>
      <xdr:spPr bwMode="auto">
        <a:xfrm>
          <a:off x="3286125" y="224599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257175</xdr:colOff>
      <xdr:row>117</xdr:row>
      <xdr:rowOff>66675</xdr:rowOff>
    </xdr:from>
    <xdr:to>
      <xdr:col>4</xdr:col>
      <xdr:colOff>295275</xdr:colOff>
      <xdr:row>133</xdr:row>
      <xdr:rowOff>142875</xdr:rowOff>
    </xdr:to>
    <xdr:sp macro="" textlink="">
      <xdr:nvSpPr>
        <xdr:cNvPr id="50" name="Rectangle 185">
          <a:extLst>
            <a:ext uri="{FF2B5EF4-FFF2-40B4-BE49-F238E27FC236}">
              <a16:creationId xmlns:a16="http://schemas.microsoft.com/office/drawing/2014/main" id="{00000000-0008-0000-0500-000032000000}"/>
            </a:ext>
          </a:extLst>
        </xdr:cNvPr>
        <xdr:cNvSpPr>
          <a:spLocks noChangeArrowheads="1"/>
        </xdr:cNvSpPr>
      </xdr:nvSpPr>
      <xdr:spPr bwMode="auto">
        <a:xfrm>
          <a:off x="257175" y="22469475"/>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117</xdr:row>
      <xdr:rowOff>57150</xdr:rowOff>
    </xdr:from>
    <xdr:to>
      <xdr:col>9</xdr:col>
      <xdr:colOff>142875</xdr:colOff>
      <xdr:row>133</xdr:row>
      <xdr:rowOff>133350</xdr:rowOff>
    </xdr:to>
    <xdr:sp macro="" textlink="">
      <xdr:nvSpPr>
        <xdr:cNvPr id="51" name="Rectangle 186">
          <a:extLst>
            <a:ext uri="{FF2B5EF4-FFF2-40B4-BE49-F238E27FC236}">
              <a16:creationId xmlns:a16="http://schemas.microsoft.com/office/drawing/2014/main" id="{00000000-0008-0000-0500-000033000000}"/>
            </a:ext>
          </a:extLst>
        </xdr:cNvPr>
        <xdr:cNvSpPr>
          <a:spLocks noChangeArrowheads="1"/>
        </xdr:cNvSpPr>
      </xdr:nvSpPr>
      <xdr:spPr bwMode="auto">
        <a:xfrm>
          <a:off x="1676400" y="224599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28575</xdr:colOff>
      <xdr:row>117</xdr:row>
      <xdr:rowOff>57150</xdr:rowOff>
    </xdr:from>
    <xdr:to>
      <xdr:col>19</xdr:col>
      <xdr:colOff>66675</xdr:colOff>
      <xdr:row>133</xdr:row>
      <xdr:rowOff>133350</xdr:rowOff>
    </xdr:to>
    <xdr:sp macro="" textlink="">
      <xdr:nvSpPr>
        <xdr:cNvPr id="52" name="Rectangle 187">
          <a:extLst>
            <a:ext uri="{FF2B5EF4-FFF2-40B4-BE49-F238E27FC236}">
              <a16:creationId xmlns:a16="http://schemas.microsoft.com/office/drawing/2014/main" id="{00000000-0008-0000-0500-000034000000}"/>
            </a:ext>
          </a:extLst>
        </xdr:cNvPr>
        <xdr:cNvSpPr>
          <a:spLocks noChangeArrowheads="1"/>
        </xdr:cNvSpPr>
      </xdr:nvSpPr>
      <xdr:spPr bwMode="auto">
        <a:xfrm>
          <a:off x="4743450" y="22459950"/>
          <a:ext cx="1295400" cy="3124200"/>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180975</xdr:colOff>
          <xdr:row>10</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9</xdr:row>
          <xdr:rowOff>0</xdr:rowOff>
        </xdr:from>
        <xdr:to>
          <xdr:col>8</xdr:col>
          <xdr:colOff>295275</xdr:colOff>
          <xdr:row>10</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xdr:row>
          <xdr:rowOff>0</xdr:rowOff>
        </xdr:from>
        <xdr:to>
          <xdr:col>11</xdr:col>
          <xdr:colOff>19050</xdr:colOff>
          <xdr:row>10</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xdr:row>
          <xdr:rowOff>0</xdr:rowOff>
        </xdr:from>
        <xdr:to>
          <xdr:col>13</xdr:col>
          <xdr:colOff>133350</xdr:colOff>
          <xdr:row>10</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9</xdr:row>
          <xdr:rowOff>0</xdr:rowOff>
        </xdr:from>
        <xdr:to>
          <xdr:col>15</xdr:col>
          <xdr:colOff>285750</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0</xdr:rowOff>
        </xdr:from>
        <xdr:to>
          <xdr:col>18</xdr:col>
          <xdr:colOff>38100</xdr:colOff>
          <xdr:row>10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200025</xdr:colOff>
          <xdr:row>10</xdr:row>
          <xdr:rowOff>180975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10</xdr:row>
          <xdr:rowOff>0</xdr:rowOff>
        </xdr:from>
        <xdr:to>
          <xdr:col>8</xdr:col>
          <xdr:colOff>304800</xdr:colOff>
          <xdr:row>11</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xdr:row>
          <xdr:rowOff>0</xdr:rowOff>
        </xdr:from>
        <xdr:to>
          <xdr:col>10</xdr:col>
          <xdr:colOff>314325</xdr:colOff>
          <xdr:row>11</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xdr:row>
          <xdr:rowOff>0</xdr:rowOff>
        </xdr:from>
        <xdr:to>
          <xdr:col>13</xdr:col>
          <xdr:colOff>171450</xdr:colOff>
          <xdr:row>11</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0</xdr:rowOff>
        </xdr:from>
        <xdr:to>
          <xdr:col>15</xdr:col>
          <xdr:colOff>295275</xdr:colOff>
          <xdr:row>10</xdr:row>
          <xdr:rowOff>180975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10</xdr:row>
          <xdr:rowOff>9525</xdr:rowOff>
        </xdr:from>
        <xdr:to>
          <xdr:col>18</xdr:col>
          <xdr:colOff>9525</xdr:colOff>
          <xdr:row>11</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85725</xdr:colOff>
          <xdr:row>19</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0</xdr:rowOff>
        </xdr:from>
        <xdr:to>
          <xdr:col>8</xdr:col>
          <xdr:colOff>304800</xdr:colOff>
          <xdr:row>19</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Relocate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0</xdr:rowOff>
        </xdr:from>
        <xdr:to>
          <xdr:col>9</xdr:col>
          <xdr:colOff>295275</xdr:colOff>
          <xdr:row>20</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Needs Adjustment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0</xdr:rowOff>
        </xdr:from>
        <xdr:to>
          <xdr:col>9</xdr:col>
          <xdr:colOff>295275</xdr:colOff>
          <xdr:row>21</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Needs Adjustment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0</xdr:rowOff>
        </xdr:from>
        <xdr:to>
          <xdr:col>9</xdr:col>
          <xdr:colOff>295275</xdr:colOff>
          <xdr:row>22</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Needs Adjustment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180975</xdr:colOff>
          <xdr:row>19</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18</xdr:row>
          <xdr:rowOff>0</xdr:rowOff>
        </xdr:from>
        <xdr:to>
          <xdr:col>19</xdr:col>
          <xdr:colOff>104775</xdr:colOff>
          <xdr:row>19</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Direct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16</xdr:col>
          <xdr:colOff>228600</xdr:colOff>
          <xdr:row>20</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19</xdr:col>
          <xdr:colOff>57150</xdr:colOff>
          <xdr:row>20</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16</xdr:col>
          <xdr:colOff>142875</xdr:colOff>
          <xdr:row>21</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238125</xdr:colOff>
          <xdr:row>21</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0</xdr:rowOff>
        </xdr:from>
        <xdr:to>
          <xdr:col>16</xdr:col>
          <xdr:colOff>171450</xdr:colOff>
          <xdr:row>22</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19</xdr:col>
          <xdr:colOff>57150</xdr:colOff>
          <xdr:row>22</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9525</xdr:rowOff>
        </xdr:from>
        <xdr:to>
          <xdr:col>8</xdr:col>
          <xdr:colOff>104775</xdr:colOff>
          <xdr:row>9</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Atmospherically Drafting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9525</xdr:rowOff>
        </xdr:from>
        <xdr:to>
          <xdr:col>11</xdr:col>
          <xdr:colOff>47625</xdr:colOff>
          <xdr:row>9</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Fan Assisted Draft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xdr:row>
          <xdr:rowOff>9525</xdr:rowOff>
        </xdr:from>
        <xdr:to>
          <xdr:col>14</xdr:col>
          <xdr:colOff>161925</xdr:colOff>
          <xdr:row>9</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Direct 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xdr:row>
          <xdr:rowOff>9525</xdr:rowOff>
        </xdr:from>
        <xdr:to>
          <xdr:col>16</xdr:col>
          <xdr:colOff>38100</xdr:colOff>
          <xdr:row>9</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0</xdr:rowOff>
        </xdr:from>
        <xdr:to>
          <xdr:col>4</xdr:col>
          <xdr:colOff>304800</xdr:colOff>
          <xdr:row>27</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Central Air Conditioner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0</xdr:rowOff>
        </xdr:from>
        <xdr:to>
          <xdr:col>8</xdr:col>
          <xdr:colOff>295275</xdr:colOff>
          <xdr:row>27</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Room Air Conditioner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0</xdr:rowOff>
        </xdr:from>
        <xdr:to>
          <xdr:col>12</xdr:col>
          <xdr:colOff>314325</xdr:colOff>
          <xdr:row>27</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 Source Heat Pump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0</xdr:rowOff>
        </xdr:from>
        <xdr:to>
          <xdr:col>17</xdr:col>
          <xdr:colOff>66675</xdr:colOff>
          <xdr:row>26</xdr:row>
          <xdr:rowOff>180975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Geothermal Heat Pump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0</xdr:rowOff>
        </xdr:from>
        <xdr:to>
          <xdr:col>6</xdr:col>
          <xdr:colOff>200025</xdr:colOff>
          <xdr:row>12</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0</xdr:rowOff>
        </xdr:from>
        <xdr:to>
          <xdr:col>8</xdr:col>
          <xdr:colOff>19050</xdr:colOff>
          <xdr:row>12</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30</xdr:row>
          <xdr:rowOff>0</xdr:rowOff>
        </xdr:from>
        <xdr:to>
          <xdr:col>18</xdr:col>
          <xdr:colOff>76200</xdr:colOff>
          <xdr:row>30</xdr:row>
          <xdr:rowOff>180975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30</xdr:row>
          <xdr:rowOff>0</xdr:rowOff>
        </xdr:from>
        <xdr:to>
          <xdr:col>19</xdr:col>
          <xdr:colOff>209550</xdr:colOff>
          <xdr:row>31</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0</xdr:rowOff>
        </xdr:from>
        <xdr:to>
          <xdr:col>4</xdr:col>
          <xdr:colOff>104775</xdr:colOff>
          <xdr:row>32</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0</xdr:rowOff>
        </xdr:from>
        <xdr:to>
          <xdr:col>6</xdr:col>
          <xdr:colOff>123825</xdr:colOff>
          <xdr:row>32</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142875</xdr:colOff>
          <xdr:row>32</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31</xdr:row>
          <xdr:rowOff>0</xdr:rowOff>
        </xdr:from>
        <xdr:to>
          <xdr:col>11</xdr:col>
          <xdr:colOff>19050</xdr:colOff>
          <xdr:row>32</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Heat Pump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0</xdr:rowOff>
        </xdr:from>
        <xdr:to>
          <xdr:col>12</xdr:col>
          <xdr:colOff>285750</xdr:colOff>
          <xdr:row>32</xdr:row>
          <xdr:rowOff>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xdr:row>
          <xdr:rowOff>0</xdr:rowOff>
        </xdr:from>
        <xdr:to>
          <xdr:col>19</xdr:col>
          <xdr:colOff>123825</xdr:colOff>
          <xdr:row>27</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0</xdr:rowOff>
        </xdr:from>
        <xdr:to>
          <xdr:col>5</xdr:col>
          <xdr:colOff>219075</xdr:colOff>
          <xdr:row>33</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Orphaned (No Liner)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32</xdr:row>
          <xdr:rowOff>9525</xdr:rowOff>
        </xdr:from>
        <xdr:to>
          <xdr:col>13</xdr:col>
          <xdr:colOff>190500</xdr:colOff>
          <xdr:row>33</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Commonly Vented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0</xdr:rowOff>
        </xdr:from>
        <xdr:to>
          <xdr:col>16</xdr:col>
          <xdr:colOff>276225</xdr:colOff>
          <xdr:row>32</xdr:row>
          <xdr:rowOff>180975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Power Vented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32</xdr:row>
          <xdr:rowOff>0</xdr:rowOff>
        </xdr:from>
        <xdr:to>
          <xdr:col>19</xdr:col>
          <xdr:colOff>276225</xdr:colOff>
          <xdr:row>33</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32</xdr:row>
          <xdr:rowOff>0</xdr:rowOff>
        </xdr:from>
        <xdr:to>
          <xdr:col>10</xdr:col>
          <xdr:colOff>57150</xdr:colOff>
          <xdr:row>33</xdr:row>
          <xdr:rowOff>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Orphaned (with Liner)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0</xdr:rowOff>
        </xdr:from>
        <xdr:to>
          <xdr:col>6</xdr:col>
          <xdr:colOff>200025</xdr:colOff>
          <xdr:row>13</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0</xdr:rowOff>
        </xdr:from>
        <xdr:to>
          <xdr:col>6</xdr:col>
          <xdr:colOff>200025</xdr:colOff>
          <xdr:row>14</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0</xdr:rowOff>
        </xdr:from>
        <xdr:to>
          <xdr:col>6</xdr:col>
          <xdr:colOff>200025</xdr:colOff>
          <xdr:row>15</xdr:row>
          <xdr:rowOff>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0</xdr:rowOff>
        </xdr:from>
        <xdr:to>
          <xdr:col>6</xdr:col>
          <xdr:colOff>200025</xdr:colOff>
          <xdr:row>16</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6</xdr:col>
          <xdr:colOff>200025</xdr:colOff>
          <xdr:row>17</xdr:row>
          <xdr:rowOff>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0</xdr:rowOff>
        </xdr:from>
        <xdr:to>
          <xdr:col>8</xdr:col>
          <xdr:colOff>19050</xdr:colOff>
          <xdr:row>13</xdr:row>
          <xdr:rowOff>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13</xdr:row>
          <xdr:rowOff>0</xdr:rowOff>
        </xdr:from>
        <xdr:to>
          <xdr:col>8</xdr:col>
          <xdr:colOff>19050</xdr:colOff>
          <xdr:row>14</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0</xdr:rowOff>
        </xdr:from>
        <xdr:to>
          <xdr:col>8</xdr:col>
          <xdr:colOff>19050</xdr:colOff>
          <xdr:row>15</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0</xdr:rowOff>
        </xdr:from>
        <xdr:to>
          <xdr:col>8</xdr:col>
          <xdr:colOff>19050</xdr:colOff>
          <xdr:row>16</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5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16</xdr:row>
          <xdr:rowOff>0</xdr:rowOff>
        </xdr:from>
        <xdr:to>
          <xdr:col>8</xdr:col>
          <xdr:colOff>19050</xdr:colOff>
          <xdr:row>17</xdr:row>
          <xdr:rowOff>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5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11</xdr:row>
          <xdr:rowOff>0</xdr:rowOff>
        </xdr:from>
        <xdr:to>
          <xdr:col>16</xdr:col>
          <xdr:colOff>228600</xdr:colOff>
          <xdr:row>12</xdr:row>
          <xdr:rowOff>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12</xdr:row>
          <xdr:rowOff>0</xdr:rowOff>
        </xdr:from>
        <xdr:to>
          <xdr:col>16</xdr:col>
          <xdr:colOff>238125</xdr:colOff>
          <xdr:row>13</xdr:row>
          <xdr:rowOff>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xdr:row>
          <xdr:rowOff>0</xdr:rowOff>
        </xdr:from>
        <xdr:to>
          <xdr:col>16</xdr:col>
          <xdr:colOff>238125</xdr:colOff>
          <xdr:row>15</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0</xdr:rowOff>
        </xdr:from>
        <xdr:to>
          <xdr:col>16</xdr:col>
          <xdr:colOff>238125</xdr:colOff>
          <xdr:row>16</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16</xdr:col>
          <xdr:colOff>238125</xdr:colOff>
          <xdr:row>17</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11</xdr:row>
          <xdr:rowOff>0</xdr:rowOff>
        </xdr:from>
        <xdr:to>
          <xdr:col>18</xdr:col>
          <xdr:colOff>57150</xdr:colOff>
          <xdr:row>12</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12</xdr:row>
          <xdr:rowOff>0</xdr:rowOff>
        </xdr:from>
        <xdr:to>
          <xdr:col>18</xdr:col>
          <xdr:colOff>57150</xdr:colOff>
          <xdr:row>13</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14</xdr:row>
          <xdr:rowOff>0</xdr:rowOff>
        </xdr:from>
        <xdr:to>
          <xdr:col>18</xdr:col>
          <xdr:colOff>57150</xdr:colOff>
          <xdr:row>15</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15</xdr:row>
          <xdr:rowOff>0</xdr:rowOff>
        </xdr:from>
        <xdr:to>
          <xdr:col>18</xdr:col>
          <xdr:colOff>57150</xdr:colOff>
          <xdr:row>16</xdr:row>
          <xdr:rowOff>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5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16</xdr:row>
          <xdr:rowOff>0</xdr:rowOff>
        </xdr:from>
        <xdr:to>
          <xdr:col>18</xdr:col>
          <xdr:colOff>57150</xdr:colOff>
          <xdr:row>17</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5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85725</xdr:colOff>
          <xdr:row>20</xdr:row>
          <xdr:rowOff>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5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85725</xdr:colOff>
          <xdr:row>21</xdr:row>
          <xdr:rowOff>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5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85725</xdr:colOff>
          <xdr:row>22</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5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57150</xdr:colOff>
          <xdr:row>8</xdr:row>
          <xdr:rowOff>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5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Forced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0</xdr:rowOff>
        </xdr:from>
        <xdr:to>
          <xdr:col>8</xdr:col>
          <xdr:colOff>180975</xdr:colOff>
          <xdr:row>8</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5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Space Htr.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xdr:row>
          <xdr:rowOff>0</xdr:rowOff>
        </xdr:from>
        <xdr:to>
          <xdr:col>10</xdr:col>
          <xdr:colOff>57150</xdr:colOff>
          <xdr:row>8</xdr:row>
          <xdr:rowOff>9525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180975</xdr:rowOff>
        </xdr:from>
        <xdr:to>
          <xdr:col>12</xdr:col>
          <xdr:colOff>190500</xdr:colOff>
          <xdr:row>8</xdr:row>
          <xdr:rowOff>9525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Radiant Htr.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xdr:row>
          <xdr:rowOff>9525</xdr:rowOff>
        </xdr:from>
        <xdr:to>
          <xdr:col>17</xdr:col>
          <xdr:colOff>9525</xdr:colOff>
          <xdr:row>8</xdr:row>
          <xdr:rowOff>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xdr:row>
          <xdr:rowOff>0</xdr:rowOff>
        </xdr:from>
        <xdr:to>
          <xdr:col>15</xdr:col>
          <xdr:colOff>114300</xdr:colOff>
          <xdr:row>8</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Unvented Gas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10</xdr:row>
          <xdr:rowOff>9525</xdr:rowOff>
        </xdr:from>
        <xdr:to>
          <xdr:col>7</xdr:col>
          <xdr:colOff>161925</xdr:colOff>
          <xdr:row>10</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10</xdr:row>
          <xdr:rowOff>9525</xdr:rowOff>
        </xdr:from>
        <xdr:to>
          <xdr:col>5</xdr:col>
          <xdr:colOff>152400</xdr:colOff>
          <xdr:row>10</xdr:row>
          <xdr:rowOff>180975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xdr:row>
          <xdr:rowOff>0</xdr:rowOff>
        </xdr:from>
        <xdr:to>
          <xdr:col>3</xdr:col>
          <xdr:colOff>152400</xdr:colOff>
          <xdr:row>8</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Top Freezer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0</xdr:rowOff>
        </xdr:from>
        <xdr:to>
          <xdr:col>6</xdr:col>
          <xdr:colOff>190500</xdr:colOff>
          <xdr:row>8</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Bottom Freezer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7</xdr:row>
          <xdr:rowOff>0</xdr:rowOff>
        </xdr:from>
        <xdr:to>
          <xdr:col>9</xdr:col>
          <xdr:colOff>114300</xdr:colOff>
          <xdr:row>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Side by Side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0</xdr:rowOff>
        </xdr:from>
        <xdr:to>
          <xdr:col>11</xdr:col>
          <xdr:colOff>304800</xdr:colOff>
          <xdr:row>8</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Single Door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xdr:row>
          <xdr:rowOff>0</xdr:rowOff>
        </xdr:from>
        <xdr:to>
          <xdr:col>15</xdr:col>
          <xdr:colOff>276225</xdr:colOff>
          <xdr:row>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Single Door w/ Freezer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xdr:row>
          <xdr:rowOff>0</xdr:rowOff>
        </xdr:from>
        <xdr:to>
          <xdr:col>17</xdr:col>
          <xdr:colOff>209550</xdr:colOff>
          <xdr:row>8</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xdr:row>
          <xdr:rowOff>0</xdr:rowOff>
        </xdr:from>
        <xdr:to>
          <xdr:col>11</xdr:col>
          <xdr:colOff>95250</xdr:colOff>
          <xdr:row>9</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13</xdr:col>
          <xdr:colOff>276225</xdr:colOff>
          <xdr:row>9</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xdr:row>
          <xdr:rowOff>0</xdr:rowOff>
        </xdr:from>
        <xdr:to>
          <xdr:col>18</xdr:col>
          <xdr:colOff>276225</xdr:colOff>
          <xdr:row>11</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9525</xdr:rowOff>
        </xdr:from>
        <xdr:to>
          <xdr:col>16</xdr:col>
          <xdr:colOff>171450</xdr:colOff>
          <xdr:row>10</xdr:row>
          <xdr:rowOff>180975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9525</xdr:rowOff>
        </xdr:from>
        <xdr:to>
          <xdr:col>4</xdr:col>
          <xdr:colOff>238125</xdr:colOff>
          <xdr:row>8</xdr:row>
          <xdr:rowOff>180975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Automatic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8</xdr:col>
          <xdr:colOff>114300</xdr:colOff>
          <xdr:row>8</xdr:row>
          <xdr:rowOff>180975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Partial Automatic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0</xdr:rowOff>
        </xdr:from>
        <xdr:to>
          <xdr:col>5</xdr:col>
          <xdr:colOff>247650</xdr:colOff>
          <xdr:row>28</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Continious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0</xdr:rowOff>
        </xdr:from>
        <xdr:to>
          <xdr:col>8</xdr:col>
          <xdr:colOff>152400</xdr:colOff>
          <xdr:row>27</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Intermitent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xdr:row>
          <xdr:rowOff>0</xdr:rowOff>
        </xdr:from>
        <xdr:to>
          <xdr:col>10</xdr:col>
          <xdr:colOff>0</xdr:colOff>
          <xdr:row>28</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7</xdr:col>
          <xdr:colOff>133350</xdr:colOff>
          <xdr:row>26</xdr:row>
          <xdr:rowOff>180975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26</xdr:row>
          <xdr:rowOff>0</xdr:rowOff>
        </xdr:from>
        <xdr:to>
          <xdr:col>9</xdr:col>
          <xdr:colOff>123825</xdr:colOff>
          <xdr:row>27</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27</xdr:row>
          <xdr:rowOff>0</xdr:rowOff>
        </xdr:from>
        <xdr:to>
          <xdr:col>15</xdr:col>
          <xdr:colOff>219075</xdr:colOff>
          <xdr:row>28</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Continious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27</xdr:row>
          <xdr:rowOff>0</xdr:rowOff>
        </xdr:from>
        <xdr:to>
          <xdr:col>18</xdr:col>
          <xdr:colOff>95250</xdr:colOff>
          <xdr:row>28</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Intermitent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0</xdr:rowOff>
        </xdr:from>
        <xdr:to>
          <xdr:col>19</xdr:col>
          <xdr:colOff>276225</xdr:colOff>
          <xdr:row>28</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0</xdr:rowOff>
        </xdr:from>
        <xdr:to>
          <xdr:col>17</xdr:col>
          <xdr:colOff>85725</xdr:colOff>
          <xdr:row>27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26</xdr:row>
          <xdr:rowOff>0</xdr:rowOff>
        </xdr:from>
        <xdr:to>
          <xdr:col>19</xdr:col>
          <xdr:colOff>152400</xdr:colOff>
          <xdr:row>27</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0</xdr:rowOff>
        </xdr:from>
        <xdr:to>
          <xdr:col>5</xdr:col>
          <xdr:colOff>219075</xdr:colOff>
          <xdr:row>32</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Continious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0</xdr:rowOff>
        </xdr:from>
        <xdr:to>
          <xdr:col>8</xdr:col>
          <xdr:colOff>95250</xdr:colOff>
          <xdr:row>32</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Intermitent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0</xdr:rowOff>
        </xdr:from>
        <xdr:to>
          <xdr:col>9</xdr:col>
          <xdr:colOff>285750</xdr:colOff>
          <xdr:row>32</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0</xdr:rowOff>
        </xdr:from>
        <xdr:to>
          <xdr:col>7</xdr:col>
          <xdr:colOff>85725</xdr:colOff>
          <xdr:row>31</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30</xdr:row>
          <xdr:rowOff>0</xdr:rowOff>
        </xdr:from>
        <xdr:to>
          <xdr:col>9</xdr:col>
          <xdr:colOff>161925</xdr:colOff>
          <xdr:row>31</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31</xdr:row>
          <xdr:rowOff>0</xdr:rowOff>
        </xdr:from>
        <xdr:to>
          <xdr:col>15</xdr:col>
          <xdr:colOff>228600</xdr:colOff>
          <xdr:row>31</xdr:row>
          <xdr:rowOff>180975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Continious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31</xdr:row>
          <xdr:rowOff>0</xdr:rowOff>
        </xdr:from>
        <xdr:to>
          <xdr:col>18</xdr:col>
          <xdr:colOff>161925</xdr:colOff>
          <xdr:row>32</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Intermitent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31</xdr:row>
          <xdr:rowOff>0</xdr:rowOff>
        </xdr:from>
        <xdr:to>
          <xdr:col>19</xdr:col>
          <xdr:colOff>285750</xdr:colOff>
          <xdr:row>32</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29</xdr:row>
          <xdr:rowOff>180975</xdr:rowOff>
        </xdr:from>
        <xdr:to>
          <xdr:col>17</xdr:col>
          <xdr:colOff>142875</xdr:colOff>
          <xdr:row>31</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30</xdr:row>
          <xdr:rowOff>0</xdr:rowOff>
        </xdr:from>
        <xdr:to>
          <xdr:col>19</xdr:col>
          <xdr:colOff>200025</xdr:colOff>
          <xdr:row>31</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104775</xdr:colOff>
      <xdr:row>5</xdr:row>
      <xdr:rowOff>66676</xdr:rowOff>
    </xdr:from>
    <xdr:to>
      <xdr:col>11</xdr:col>
      <xdr:colOff>733425</xdr:colOff>
      <xdr:row>42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247650</xdr:colOff>
          <xdr:row>11</xdr:row>
          <xdr:rowOff>85725</xdr:rowOff>
        </xdr:from>
        <xdr:to>
          <xdr:col>20</xdr:col>
          <xdr:colOff>76200</xdr:colOff>
          <xdr:row>11</xdr:row>
          <xdr:rowOff>371475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11</xdr:row>
          <xdr:rowOff>85725</xdr:rowOff>
        </xdr:from>
        <xdr:to>
          <xdr:col>22</xdr:col>
          <xdr:colOff>161925</xdr:colOff>
          <xdr:row>11</xdr:row>
          <xdr:rowOff>371475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xdr:row>
          <xdr:rowOff>190500</xdr:rowOff>
        </xdr:from>
        <xdr:to>
          <xdr:col>10</xdr:col>
          <xdr:colOff>257175</xdr:colOff>
          <xdr:row>11</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One or more Combustion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190500</xdr:rowOff>
        </xdr:from>
        <xdr:to>
          <xdr:col>17</xdr:col>
          <xdr:colOff>114300</xdr:colOff>
          <xdr:row>11</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9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Electric</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xdr:row>
          <xdr:rowOff>19050</xdr:rowOff>
        </xdr:from>
        <xdr:to>
          <xdr:col>10</xdr:col>
          <xdr:colOff>190500</xdr:colOff>
          <xdr:row>8</xdr:row>
          <xdr:rowOff>238125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8</xdr:row>
          <xdr:rowOff>19050</xdr:rowOff>
        </xdr:from>
        <xdr:to>
          <xdr:col>13</xdr:col>
          <xdr:colOff>209550</xdr:colOff>
          <xdr:row>8</xdr:row>
          <xdr:rowOff>238125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Removing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xdr:row>
          <xdr:rowOff>28575</xdr:rowOff>
        </xdr:from>
        <xdr:to>
          <xdr:col>15</xdr:col>
          <xdr:colOff>85725</xdr:colOff>
          <xdr:row>9</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10</xdr:col>
          <xdr:colOff>190500</xdr:colOff>
          <xdr:row>14</xdr:row>
          <xdr:rowOff>238125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14</xdr:row>
          <xdr:rowOff>19050</xdr:rowOff>
        </xdr:from>
        <xdr:to>
          <xdr:col>13</xdr:col>
          <xdr:colOff>209550</xdr:colOff>
          <xdr:row>14</xdr:row>
          <xdr:rowOff>238125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Removing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xdr:row>
          <xdr:rowOff>28575</xdr:rowOff>
        </xdr:from>
        <xdr:to>
          <xdr:col>15</xdr:col>
          <xdr:colOff>85725</xdr:colOff>
          <xdr:row>15</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10</xdr:col>
          <xdr:colOff>190500</xdr:colOff>
          <xdr:row>20</xdr:row>
          <xdr:rowOff>238125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xdr:row>
          <xdr:rowOff>19050</xdr:rowOff>
        </xdr:from>
        <xdr:to>
          <xdr:col>13</xdr:col>
          <xdr:colOff>209550</xdr:colOff>
          <xdr:row>20</xdr:row>
          <xdr:rowOff>238125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Removing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xdr:row>
          <xdr:rowOff>28575</xdr:rowOff>
        </xdr:from>
        <xdr:to>
          <xdr:col>15</xdr:col>
          <xdr:colOff>85725</xdr:colOff>
          <xdr:row>21</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19050</xdr:rowOff>
        </xdr:from>
        <xdr:to>
          <xdr:col>10</xdr:col>
          <xdr:colOff>190500</xdr:colOff>
          <xdr:row>26</xdr:row>
          <xdr:rowOff>238125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19050</xdr:rowOff>
        </xdr:from>
        <xdr:to>
          <xdr:col>13</xdr:col>
          <xdr:colOff>209550</xdr:colOff>
          <xdr:row>26</xdr:row>
          <xdr:rowOff>238125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A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Removing Measure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xdr:row>
          <xdr:rowOff>28575</xdr:rowOff>
        </xdr:from>
        <xdr:to>
          <xdr:col>15</xdr:col>
          <xdr:colOff>85725</xdr:colOff>
          <xdr:row>27</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A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79.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78.xml"/><Relationship Id="rId5" Type="http://schemas.openxmlformats.org/officeDocument/2006/relationships/ctrlProp" Target="../ctrlProps/ctrlProp277.xml"/><Relationship Id="rId4" Type="http://schemas.openxmlformats.org/officeDocument/2006/relationships/ctrlProp" Target="../ctrlProps/ctrlProp2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84.xml"/><Relationship Id="rId13" Type="http://schemas.openxmlformats.org/officeDocument/2006/relationships/ctrlProp" Target="../ctrlProps/ctrlProp289.xml"/><Relationship Id="rId3" Type="http://schemas.openxmlformats.org/officeDocument/2006/relationships/vmlDrawing" Target="../drawings/vmlDrawing9.vml"/><Relationship Id="rId7" Type="http://schemas.openxmlformats.org/officeDocument/2006/relationships/ctrlProp" Target="../ctrlProps/ctrlProp283.xml"/><Relationship Id="rId12" Type="http://schemas.openxmlformats.org/officeDocument/2006/relationships/ctrlProp" Target="../ctrlProps/ctrlProp288.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282.xml"/><Relationship Id="rId11" Type="http://schemas.openxmlformats.org/officeDocument/2006/relationships/ctrlProp" Target="../ctrlProps/ctrlProp287.xml"/><Relationship Id="rId5" Type="http://schemas.openxmlformats.org/officeDocument/2006/relationships/ctrlProp" Target="../ctrlProps/ctrlProp281.xml"/><Relationship Id="rId15" Type="http://schemas.openxmlformats.org/officeDocument/2006/relationships/ctrlProp" Target="../ctrlProps/ctrlProp291.xml"/><Relationship Id="rId10" Type="http://schemas.openxmlformats.org/officeDocument/2006/relationships/ctrlProp" Target="../ctrlProps/ctrlProp286.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79.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47" Type="http://schemas.openxmlformats.org/officeDocument/2006/relationships/ctrlProp" Target="../ctrlProps/ctrlProp100.xml"/><Relationship Id="rId50" Type="http://schemas.openxmlformats.org/officeDocument/2006/relationships/ctrlProp" Target="../ctrlProps/ctrlProp103.xml"/><Relationship Id="rId55" Type="http://schemas.openxmlformats.org/officeDocument/2006/relationships/ctrlProp" Target="../ctrlProps/ctrlProp108.xml"/><Relationship Id="rId63" Type="http://schemas.openxmlformats.org/officeDocument/2006/relationships/ctrlProp" Target="../ctrlProps/ctrlProp116.xml"/><Relationship Id="rId68" Type="http://schemas.openxmlformats.org/officeDocument/2006/relationships/ctrlProp" Target="../ctrlProps/ctrlProp121.xml"/><Relationship Id="rId76" Type="http://schemas.openxmlformats.org/officeDocument/2006/relationships/ctrlProp" Target="../ctrlProps/ctrlProp129.xml"/><Relationship Id="rId84" Type="http://schemas.openxmlformats.org/officeDocument/2006/relationships/ctrlProp" Target="../ctrlProps/ctrlProp137.xml"/><Relationship Id="rId89" Type="http://schemas.openxmlformats.org/officeDocument/2006/relationships/ctrlProp" Target="../ctrlProps/ctrlProp142.xml"/><Relationship Id="rId97" Type="http://schemas.openxmlformats.org/officeDocument/2006/relationships/ctrlProp" Target="../ctrlProps/ctrlProp150.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2" Type="http://schemas.openxmlformats.org/officeDocument/2006/relationships/drawing" Target="../drawings/drawing2.xml"/><Relationship Id="rId16" Type="http://schemas.openxmlformats.org/officeDocument/2006/relationships/ctrlProp" Target="../ctrlProps/ctrlProp69.xml"/><Relationship Id="rId29" Type="http://schemas.openxmlformats.org/officeDocument/2006/relationships/ctrlProp" Target="../ctrlProps/ctrlProp82.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3" Type="http://schemas.openxmlformats.org/officeDocument/2006/relationships/ctrlProp" Target="../ctrlProps/ctrlProp106.xml"/><Relationship Id="rId58" Type="http://schemas.openxmlformats.org/officeDocument/2006/relationships/ctrlProp" Target="../ctrlProps/ctrlProp111.xml"/><Relationship Id="rId66" Type="http://schemas.openxmlformats.org/officeDocument/2006/relationships/ctrlProp" Target="../ctrlProps/ctrlProp119.xml"/><Relationship Id="rId74" Type="http://schemas.openxmlformats.org/officeDocument/2006/relationships/ctrlProp" Target="../ctrlProps/ctrlProp127.xml"/><Relationship Id="rId79" Type="http://schemas.openxmlformats.org/officeDocument/2006/relationships/ctrlProp" Target="../ctrlProps/ctrlProp132.xml"/><Relationship Id="rId87" Type="http://schemas.openxmlformats.org/officeDocument/2006/relationships/ctrlProp" Target="../ctrlProps/ctrlProp140.xml"/><Relationship Id="rId5" Type="http://schemas.openxmlformats.org/officeDocument/2006/relationships/ctrlProp" Target="../ctrlProps/ctrlProp58.xml"/><Relationship Id="rId61" Type="http://schemas.openxmlformats.org/officeDocument/2006/relationships/ctrlProp" Target="../ctrlProps/ctrlProp114.xml"/><Relationship Id="rId82" Type="http://schemas.openxmlformats.org/officeDocument/2006/relationships/ctrlProp" Target="../ctrlProps/ctrlProp135.xml"/><Relationship Id="rId90" Type="http://schemas.openxmlformats.org/officeDocument/2006/relationships/ctrlProp" Target="../ctrlProps/ctrlProp143.xml"/><Relationship Id="rId95" Type="http://schemas.openxmlformats.org/officeDocument/2006/relationships/ctrlProp" Target="../ctrlProps/ctrlProp148.xml"/><Relationship Id="rId19" Type="http://schemas.openxmlformats.org/officeDocument/2006/relationships/ctrlProp" Target="../ctrlProps/ctrlProp7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48" Type="http://schemas.openxmlformats.org/officeDocument/2006/relationships/ctrlProp" Target="../ctrlProps/ctrlProp101.xml"/><Relationship Id="rId56" Type="http://schemas.openxmlformats.org/officeDocument/2006/relationships/ctrlProp" Target="../ctrlProps/ctrlProp109.xml"/><Relationship Id="rId64" Type="http://schemas.openxmlformats.org/officeDocument/2006/relationships/ctrlProp" Target="../ctrlProps/ctrlProp117.xml"/><Relationship Id="rId69" Type="http://schemas.openxmlformats.org/officeDocument/2006/relationships/ctrlProp" Target="../ctrlProps/ctrlProp122.xml"/><Relationship Id="rId77" Type="http://schemas.openxmlformats.org/officeDocument/2006/relationships/ctrlProp" Target="../ctrlProps/ctrlProp130.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80" Type="http://schemas.openxmlformats.org/officeDocument/2006/relationships/ctrlProp" Target="../ctrlProps/ctrlProp133.xml"/><Relationship Id="rId85" Type="http://schemas.openxmlformats.org/officeDocument/2006/relationships/ctrlProp" Target="../ctrlProps/ctrlProp138.xml"/><Relationship Id="rId93" Type="http://schemas.openxmlformats.org/officeDocument/2006/relationships/ctrlProp" Target="../ctrlProps/ctrlProp146.xml"/><Relationship Id="rId98" Type="http://schemas.openxmlformats.org/officeDocument/2006/relationships/ctrlProp" Target="../ctrlProps/ctrlProp15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trlProp" Target="../ctrlProps/ctrlProp120.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70" Type="http://schemas.openxmlformats.org/officeDocument/2006/relationships/ctrlProp" Target="../ctrlProps/ctrlProp123.xml"/><Relationship Id="rId75" Type="http://schemas.openxmlformats.org/officeDocument/2006/relationships/ctrlProp" Target="../ctrlProps/ctrlProp128.xml"/><Relationship Id="rId83" Type="http://schemas.openxmlformats.org/officeDocument/2006/relationships/ctrlProp" Target="../ctrlProps/ctrlProp136.xml"/><Relationship Id="rId88" Type="http://schemas.openxmlformats.org/officeDocument/2006/relationships/ctrlProp" Target="../ctrlProps/ctrlProp141.xml"/><Relationship Id="rId91" Type="http://schemas.openxmlformats.org/officeDocument/2006/relationships/ctrlProp" Target="../ctrlProps/ctrlProp144.xml"/><Relationship Id="rId96" Type="http://schemas.openxmlformats.org/officeDocument/2006/relationships/ctrlProp" Target="../ctrlProps/ctrlProp149.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73" Type="http://schemas.openxmlformats.org/officeDocument/2006/relationships/ctrlProp" Target="../ctrlProps/ctrlProp126.xml"/><Relationship Id="rId78" Type="http://schemas.openxmlformats.org/officeDocument/2006/relationships/ctrlProp" Target="../ctrlProps/ctrlProp131.xml"/><Relationship Id="rId81" Type="http://schemas.openxmlformats.org/officeDocument/2006/relationships/ctrlProp" Target="../ctrlProps/ctrlProp134.xml"/><Relationship Id="rId86" Type="http://schemas.openxmlformats.org/officeDocument/2006/relationships/ctrlProp" Target="../ctrlProps/ctrlProp139.xml"/><Relationship Id="rId94" Type="http://schemas.openxmlformats.org/officeDocument/2006/relationships/ctrlProp" Target="../ctrlProps/ctrlProp147.xml"/><Relationship Id="rId4" Type="http://schemas.openxmlformats.org/officeDocument/2006/relationships/ctrlProp" Target="../ctrlProps/ctrlProp57.xml"/><Relationship Id="rId9" Type="http://schemas.openxmlformats.org/officeDocument/2006/relationships/ctrlProp" Target="../ctrlProps/ctrlProp62.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3" Type="http://schemas.openxmlformats.org/officeDocument/2006/relationships/vmlDrawing" Target="../drawings/vmlDrawing3.vml"/><Relationship Id="rId7" Type="http://schemas.openxmlformats.org/officeDocument/2006/relationships/ctrlProp" Target="../ctrlProps/ctrlProp155.xml"/><Relationship Id="rId12" Type="http://schemas.openxmlformats.org/officeDocument/2006/relationships/ctrlProp" Target="../ctrlProps/ctrlProp160.xml"/><Relationship Id="rId2" Type="http://schemas.openxmlformats.org/officeDocument/2006/relationships/drawing" Target="../drawings/drawing3.xml"/><Relationship Id="rId16" Type="http://schemas.openxmlformats.org/officeDocument/2006/relationships/ctrlProp" Target="../ctrlProps/ctrlProp164.xml"/><Relationship Id="rId1" Type="http://schemas.openxmlformats.org/officeDocument/2006/relationships/printerSettings" Target="../printerSettings/printerSettings5.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74.xml"/><Relationship Id="rId18" Type="http://schemas.openxmlformats.org/officeDocument/2006/relationships/ctrlProp" Target="../ctrlProps/ctrlProp179.xml"/><Relationship Id="rId26" Type="http://schemas.openxmlformats.org/officeDocument/2006/relationships/ctrlProp" Target="../ctrlProps/ctrlProp187.xml"/><Relationship Id="rId39" Type="http://schemas.openxmlformats.org/officeDocument/2006/relationships/ctrlProp" Target="../ctrlProps/ctrlProp200.xml"/><Relationship Id="rId21" Type="http://schemas.openxmlformats.org/officeDocument/2006/relationships/ctrlProp" Target="../ctrlProps/ctrlProp182.xml"/><Relationship Id="rId34" Type="http://schemas.openxmlformats.org/officeDocument/2006/relationships/ctrlProp" Target="../ctrlProps/ctrlProp195.xml"/><Relationship Id="rId42" Type="http://schemas.openxmlformats.org/officeDocument/2006/relationships/ctrlProp" Target="../ctrlProps/ctrlProp203.xml"/><Relationship Id="rId47" Type="http://schemas.openxmlformats.org/officeDocument/2006/relationships/ctrlProp" Target="../ctrlProps/ctrlProp208.xml"/><Relationship Id="rId50" Type="http://schemas.openxmlformats.org/officeDocument/2006/relationships/ctrlProp" Target="../ctrlProps/ctrlProp211.xml"/><Relationship Id="rId55" Type="http://schemas.openxmlformats.org/officeDocument/2006/relationships/ctrlProp" Target="../ctrlProps/ctrlProp216.xml"/><Relationship Id="rId63" Type="http://schemas.openxmlformats.org/officeDocument/2006/relationships/ctrlProp" Target="../ctrlProps/ctrlProp224.xml"/><Relationship Id="rId68" Type="http://schemas.openxmlformats.org/officeDocument/2006/relationships/ctrlProp" Target="../ctrlProps/ctrlProp229.xml"/><Relationship Id="rId76" Type="http://schemas.openxmlformats.org/officeDocument/2006/relationships/ctrlProp" Target="../ctrlProps/ctrlProp237.xml"/><Relationship Id="rId7" Type="http://schemas.openxmlformats.org/officeDocument/2006/relationships/ctrlProp" Target="../ctrlProps/ctrlProp168.xml"/><Relationship Id="rId71" Type="http://schemas.openxmlformats.org/officeDocument/2006/relationships/ctrlProp" Target="../ctrlProps/ctrlProp232.xml"/><Relationship Id="rId2" Type="http://schemas.openxmlformats.org/officeDocument/2006/relationships/drawing" Target="../drawings/drawing4.xml"/><Relationship Id="rId16" Type="http://schemas.openxmlformats.org/officeDocument/2006/relationships/ctrlProp" Target="../ctrlProps/ctrlProp177.xml"/><Relationship Id="rId29" Type="http://schemas.openxmlformats.org/officeDocument/2006/relationships/ctrlProp" Target="../ctrlProps/ctrlProp190.xml"/><Relationship Id="rId11" Type="http://schemas.openxmlformats.org/officeDocument/2006/relationships/ctrlProp" Target="../ctrlProps/ctrlProp172.xml"/><Relationship Id="rId24" Type="http://schemas.openxmlformats.org/officeDocument/2006/relationships/ctrlProp" Target="../ctrlProps/ctrlProp185.xml"/><Relationship Id="rId32" Type="http://schemas.openxmlformats.org/officeDocument/2006/relationships/ctrlProp" Target="../ctrlProps/ctrlProp193.xml"/><Relationship Id="rId37" Type="http://schemas.openxmlformats.org/officeDocument/2006/relationships/ctrlProp" Target="../ctrlProps/ctrlProp198.xml"/><Relationship Id="rId40" Type="http://schemas.openxmlformats.org/officeDocument/2006/relationships/ctrlProp" Target="../ctrlProps/ctrlProp201.xml"/><Relationship Id="rId45" Type="http://schemas.openxmlformats.org/officeDocument/2006/relationships/ctrlProp" Target="../ctrlProps/ctrlProp206.xml"/><Relationship Id="rId53" Type="http://schemas.openxmlformats.org/officeDocument/2006/relationships/ctrlProp" Target="../ctrlProps/ctrlProp214.xml"/><Relationship Id="rId58" Type="http://schemas.openxmlformats.org/officeDocument/2006/relationships/ctrlProp" Target="../ctrlProps/ctrlProp219.xml"/><Relationship Id="rId66" Type="http://schemas.openxmlformats.org/officeDocument/2006/relationships/ctrlProp" Target="../ctrlProps/ctrlProp227.xml"/><Relationship Id="rId74" Type="http://schemas.openxmlformats.org/officeDocument/2006/relationships/ctrlProp" Target="../ctrlProps/ctrlProp235.xml"/><Relationship Id="rId79" Type="http://schemas.openxmlformats.org/officeDocument/2006/relationships/ctrlProp" Target="../ctrlProps/ctrlProp240.xml"/><Relationship Id="rId5" Type="http://schemas.openxmlformats.org/officeDocument/2006/relationships/ctrlProp" Target="../ctrlProps/ctrlProp166.xml"/><Relationship Id="rId61" Type="http://schemas.openxmlformats.org/officeDocument/2006/relationships/ctrlProp" Target="../ctrlProps/ctrlProp222.xml"/><Relationship Id="rId10" Type="http://schemas.openxmlformats.org/officeDocument/2006/relationships/ctrlProp" Target="../ctrlProps/ctrlProp171.xml"/><Relationship Id="rId19" Type="http://schemas.openxmlformats.org/officeDocument/2006/relationships/ctrlProp" Target="../ctrlProps/ctrlProp180.xml"/><Relationship Id="rId31" Type="http://schemas.openxmlformats.org/officeDocument/2006/relationships/ctrlProp" Target="../ctrlProps/ctrlProp192.xml"/><Relationship Id="rId44" Type="http://schemas.openxmlformats.org/officeDocument/2006/relationships/ctrlProp" Target="../ctrlProps/ctrlProp205.xml"/><Relationship Id="rId52" Type="http://schemas.openxmlformats.org/officeDocument/2006/relationships/ctrlProp" Target="../ctrlProps/ctrlProp213.xml"/><Relationship Id="rId60" Type="http://schemas.openxmlformats.org/officeDocument/2006/relationships/ctrlProp" Target="../ctrlProps/ctrlProp221.xml"/><Relationship Id="rId65" Type="http://schemas.openxmlformats.org/officeDocument/2006/relationships/ctrlProp" Target="../ctrlProps/ctrlProp226.xml"/><Relationship Id="rId73" Type="http://schemas.openxmlformats.org/officeDocument/2006/relationships/ctrlProp" Target="../ctrlProps/ctrlProp234.xml"/><Relationship Id="rId78" Type="http://schemas.openxmlformats.org/officeDocument/2006/relationships/ctrlProp" Target="../ctrlProps/ctrlProp239.xml"/><Relationship Id="rId4" Type="http://schemas.openxmlformats.org/officeDocument/2006/relationships/ctrlProp" Target="../ctrlProps/ctrlProp165.xml"/><Relationship Id="rId9" Type="http://schemas.openxmlformats.org/officeDocument/2006/relationships/ctrlProp" Target="../ctrlProps/ctrlProp170.xml"/><Relationship Id="rId14" Type="http://schemas.openxmlformats.org/officeDocument/2006/relationships/ctrlProp" Target="../ctrlProps/ctrlProp175.xml"/><Relationship Id="rId22" Type="http://schemas.openxmlformats.org/officeDocument/2006/relationships/ctrlProp" Target="../ctrlProps/ctrlProp183.xml"/><Relationship Id="rId27" Type="http://schemas.openxmlformats.org/officeDocument/2006/relationships/ctrlProp" Target="../ctrlProps/ctrlProp188.xml"/><Relationship Id="rId30" Type="http://schemas.openxmlformats.org/officeDocument/2006/relationships/ctrlProp" Target="../ctrlProps/ctrlProp191.xml"/><Relationship Id="rId35" Type="http://schemas.openxmlformats.org/officeDocument/2006/relationships/ctrlProp" Target="../ctrlProps/ctrlProp196.xml"/><Relationship Id="rId43" Type="http://schemas.openxmlformats.org/officeDocument/2006/relationships/ctrlProp" Target="../ctrlProps/ctrlProp204.xml"/><Relationship Id="rId48" Type="http://schemas.openxmlformats.org/officeDocument/2006/relationships/ctrlProp" Target="../ctrlProps/ctrlProp209.xml"/><Relationship Id="rId56" Type="http://schemas.openxmlformats.org/officeDocument/2006/relationships/ctrlProp" Target="../ctrlProps/ctrlProp217.xml"/><Relationship Id="rId64" Type="http://schemas.openxmlformats.org/officeDocument/2006/relationships/ctrlProp" Target="../ctrlProps/ctrlProp225.xml"/><Relationship Id="rId69" Type="http://schemas.openxmlformats.org/officeDocument/2006/relationships/ctrlProp" Target="../ctrlProps/ctrlProp230.xml"/><Relationship Id="rId77" Type="http://schemas.openxmlformats.org/officeDocument/2006/relationships/ctrlProp" Target="../ctrlProps/ctrlProp238.xml"/><Relationship Id="rId8" Type="http://schemas.openxmlformats.org/officeDocument/2006/relationships/ctrlProp" Target="../ctrlProps/ctrlProp169.xml"/><Relationship Id="rId51" Type="http://schemas.openxmlformats.org/officeDocument/2006/relationships/ctrlProp" Target="../ctrlProps/ctrlProp212.xml"/><Relationship Id="rId72" Type="http://schemas.openxmlformats.org/officeDocument/2006/relationships/ctrlProp" Target="../ctrlProps/ctrlProp233.xml"/><Relationship Id="rId80" Type="http://schemas.openxmlformats.org/officeDocument/2006/relationships/ctrlProp" Target="../ctrlProps/ctrlProp241.xml"/><Relationship Id="rId3" Type="http://schemas.openxmlformats.org/officeDocument/2006/relationships/vmlDrawing" Target="../drawings/vmlDrawing4.vml"/><Relationship Id="rId12" Type="http://schemas.openxmlformats.org/officeDocument/2006/relationships/ctrlProp" Target="../ctrlProps/ctrlProp173.xml"/><Relationship Id="rId17" Type="http://schemas.openxmlformats.org/officeDocument/2006/relationships/ctrlProp" Target="../ctrlProps/ctrlProp178.xml"/><Relationship Id="rId25" Type="http://schemas.openxmlformats.org/officeDocument/2006/relationships/ctrlProp" Target="../ctrlProps/ctrlProp186.xml"/><Relationship Id="rId33" Type="http://schemas.openxmlformats.org/officeDocument/2006/relationships/ctrlProp" Target="../ctrlProps/ctrlProp194.xml"/><Relationship Id="rId38" Type="http://schemas.openxmlformats.org/officeDocument/2006/relationships/ctrlProp" Target="../ctrlProps/ctrlProp199.xml"/><Relationship Id="rId46" Type="http://schemas.openxmlformats.org/officeDocument/2006/relationships/ctrlProp" Target="../ctrlProps/ctrlProp207.xml"/><Relationship Id="rId59" Type="http://schemas.openxmlformats.org/officeDocument/2006/relationships/ctrlProp" Target="../ctrlProps/ctrlProp220.xml"/><Relationship Id="rId67" Type="http://schemas.openxmlformats.org/officeDocument/2006/relationships/ctrlProp" Target="../ctrlProps/ctrlProp228.xml"/><Relationship Id="rId20" Type="http://schemas.openxmlformats.org/officeDocument/2006/relationships/ctrlProp" Target="../ctrlProps/ctrlProp181.xml"/><Relationship Id="rId41" Type="http://schemas.openxmlformats.org/officeDocument/2006/relationships/ctrlProp" Target="../ctrlProps/ctrlProp202.xml"/><Relationship Id="rId54" Type="http://schemas.openxmlformats.org/officeDocument/2006/relationships/ctrlProp" Target="../ctrlProps/ctrlProp215.xml"/><Relationship Id="rId62" Type="http://schemas.openxmlformats.org/officeDocument/2006/relationships/ctrlProp" Target="../ctrlProps/ctrlProp223.xml"/><Relationship Id="rId70" Type="http://schemas.openxmlformats.org/officeDocument/2006/relationships/ctrlProp" Target="../ctrlProps/ctrlProp231.xml"/><Relationship Id="rId75" Type="http://schemas.openxmlformats.org/officeDocument/2006/relationships/ctrlProp" Target="../ctrlProps/ctrlProp236.xml"/><Relationship Id="rId1" Type="http://schemas.openxmlformats.org/officeDocument/2006/relationships/printerSettings" Target="../printerSettings/printerSettings6.bin"/><Relationship Id="rId6" Type="http://schemas.openxmlformats.org/officeDocument/2006/relationships/ctrlProp" Target="../ctrlProps/ctrlProp167.xml"/><Relationship Id="rId15" Type="http://schemas.openxmlformats.org/officeDocument/2006/relationships/ctrlProp" Target="../ctrlProps/ctrlProp176.xml"/><Relationship Id="rId23" Type="http://schemas.openxmlformats.org/officeDocument/2006/relationships/ctrlProp" Target="../ctrlProps/ctrlProp184.xml"/><Relationship Id="rId28" Type="http://schemas.openxmlformats.org/officeDocument/2006/relationships/ctrlProp" Target="../ctrlProps/ctrlProp189.xml"/><Relationship Id="rId36" Type="http://schemas.openxmlformats.org/officeDocument/2006/relationships/ctrlProp" Target="../ctrlProps/ctrlProp197.xml"/><Relationship Id="rId49" Type="http://schemas.openxmlformats.org/officeDocument/2006/relationships/ctrlProp" Target="../ctrlProps/ctrlProp210.xml"/><Relationship Id="rId57" Type="http://schemas.openxmlformats.org/officeDocument/2006/relationships/ctrlProp" Target="../ctrlProps/ctrlProp21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6.xml"/><Relationship Id="rId13" Type="http://schemas.openxmlformats.org/officeDocument/2006/relationships/ctrlProp" Target="../ctrlProps/ctrlProp251.xml"/><Relationship Id="rId18" Type="http://schemas.openxmlformats.org/officeDocument/2006/relationships/ctrlProp" Target="../ctrlProps/ctrlProp256.xml"/><Relationship Id="rId26" Type="http://schemas.openxmlformats.org/officeDocument/2006/relationships/ctrlProp" Target="../ctrlProps/ctrlProp264.xml"/><Relationship Id="rId3" Type="http://schemas.openxmlformats.org/officeDocument/2006/relationships/vmlDrawing" Target="../drawings/vmlDrawing5.vml"/><Relationship Id="rId21" Type="http://schemas.openxmlformats.org/officeDocument/2006/relationships/ctrlProp" Target="../ctrlProps/ctrlProp259.xml"/><Relationship Id="rId34" Type="http://schemas.openxmlformats.org/officeDocument/2006/relationships/ctrlProp" Target="../ctrlProps/ctrlProp272.xml"/><Relationship Id="rId7" Type="http://schemas.openxmlformats.org/officeDocument/2006/relationships/ctrlProp" Target="../ctrlProps/ctrlProp245.xml"/><Relationship Id="rId12" Type="http://schemas.openxmlformats.org/officeDocument/2006/relationships/ctrlProp" Target="../ctrlProps/ctrlProp250.xml"/><Relationship Id="rId17" Type="http://schemas.openxmlformats.org/officeDocument/2006/relationships/ctrlProp" Target="../ctrlProps/ctrlProp255.xml"/><Relationship Id="rId25" Type="http://schemas.openxmlformats.org/officeDocument/2006/relationships/ctrlProp" Target="../ctrlProps/ctrlProp263.xml"/><Relationship Id="rId33" Type="http://schemas.openxmlformats.org/officeDocument/2006/relationships/ctrlProp" Target="../ctrlProps/ctrlProp271.xml"/><Relationship Id="rId2" Type="http://schemas.openxmlformats.org/officeDocument/2006/relationships/drawing" Target="../drawings/drawing5.xml"/><Relationship Id="rId16" Type="http://schemas.openxmlformats.org/officeDocument/2006/relationships/ctrlProp" Target="../ctrlProps/ctrlProp254.xml"/><Relationship Id="rId20" Type="http://schemas.openxmlformats.org/officeDocument/2006/relationships/ctrlProp" Target="../ctrlProps/ctrlProp258.xml"/><Relationship Id="rId29" Type="http://schemas.openxmlformats.org/officeDocument/2006/relationships/ctrlProp" Target="../ctrlProps/ctrlProp267.xml"/><Relationship Id="rId1" Type="http://schemas.openxmlformats.org/officeDocument/2006/relationships/printerSettings" Target="../printerSettings/printerSettings7.bin"/><Relationship Id="rId6" Type="http://schemas.openxmlformats.org/officeDocument/2006/relationships/ctrlProp" Target="../ctrlProps/ctrlProp244.xml"/><Relationship Id="rId11" Type="http://schemas.openxmlformats.org/officeDocument/2006/relationships/ctrlProp" Target="../ctrlProps/ctrlProp249.xml"/><Relationship Id="rId24" Type="http://schemas.openxmlformats.org/officeDocument/2006/relationships/ctrlProp" Target="../ctrlProps/ctrlProp262.xml"/><Relationship Id="rId32" Type="http://schemas.openxmlformats.org/officeDocument/2006/relationships/ctrlProp" Target="../ctrlProps/ctrlProp270.xml"/><Relationship Id="rId37" Type="http://schemas.openxmlformats.org/officeDocument/2006/relationships/ctrlProp" Target="../ctrlProps/ctrlProp275.xml"/><Relationship Id="rId5" Type="http://schemas.openxmlformats.org/officeDocument/2006/relationships/ctrlProp" Target="../ctrlProps/ctrlProp243.xml"/><Relationship Id="rId15" Type="http://schemas.openxmlformats.org/officeDocument/2006/relationships/ctrlProp" Target="../ctrlProps/ctrlProp253.xml"/><Relationship Id="rId23" Type="http://schemas.openxmlformats.org/officeDocument/2006/relationships/ctrlProp" Target="../ctrlProps/ctrlProp261.xml"/><Relationship Id="rId28" Type="http://schemas.openxmlformats.org/officeDocument/2006/relationships/ctrlProp" Target="../ctrlProps/ctrlProp266.xml"/><Relationship Id="rId36" Type="http://schemas.openxmlformats.org/officeDocument/2006/relationships/ctrlProp" Target="../ctrlProps/ctrlProp274.xml"/><Relationship Id="rId10" Type="http://schemas.openxmlformats.org/officeDocument/2006/relationships/ctrlProp" Target="../ctrlProps/ctrlProp248.xml"/><Relationship Id="rId19" Type="http://schemas.openxmlformats.org/officeDocument/2006/relationships/ctrlProp" Target="../ctrlProps/ctrlProp257.xml"/><Relationship Id="rId31" Type="http://schemas.openxmlformats.org/officeDocument/2006/relationships/ctrlProp" Target="../ctrlProps/ctrlProp269.xml"/><Relationship Id="rId4" Type="http://schemas.openxmlformats.org/officeDocument/2006/relationships/ctrlProp" Target="../ctrlProps/ctrlProp242.xml"/><Relationship Id="rId9" Type="http://schemas.openxmlformats.org/officeDocument/2006/relationships/ctrlProp" Target="../ctrlProps/ctrlProp247.xml"/><Relationship Id="rId14" Type="http://schemas.openxmlformats.org/officeDocument/2006/relationships/ctrlProp" Target="../ctrlProps/ctrlProp252.xml"/><Relationship Id="rId22" Type="http://schemas.openxmlformats.org/officeDocument/2006/relationships/ctrlProp" Target="../ctrlProps/ctrlProp260.xml"/><Relationship Id="rId27" Type="http://schemas.openxmlformats.org/officeDocument/2006/relationships/ctrlProp" Target="../ctrlProps/ctrlProp265.xml"/><Relationship Id="rId30" Type="http://schemas.openxmlformats.org/officeDocument/2006/relationships/ctrlProp" Target="../ctrlProps/ctrlProp268.xml"/><Relationship Id="rId35" Type="http://schemas.openxmlformats.org/officeDocument/2006/relationships/ctrlProp" Target="../ctrlProps/ctrlProp27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2.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tabSelected="1" zoomScaleNormal="100" workbookViewId="0">
      <selection activeCell="B2" sqref="B2"/>
    </sheetView>
  </sheetViews>
  <sheetFormatPr defaultRowHeight="12" x14ac:dyDescent="0.2"/>
  <cols>
    <col min="1" max="1" width="23.42578125" style="74" bestFit="1" customWidth="1"/>
    <col min="2" max="2" width="35.7109375" style="152" customWidth="1"/>
    <col min="3" max="256" width="9.140625" style="74"/>
    <col min="257" max="257" width="23.42578125" style="74" bestFit="1" customWidth="1"/>
    <col min="258" max="258" width="35.7109375" style="74" customWidth="1"/>
    <col min="259" max="512" width="9.140625" style="74"/>
    <col min="513" max="513" width="23.42578125" style="74" bestFit="1" customWidth="1"/>
    <col min="514" max="514" width="35.7109375" style="74" customWidth="1"/>
    <col min="515" max="768" width="9.140625" style="74"/>
    <col min="769" max="769" width="23.42578125" style="74" bestFit="1" customWidth="1"/>
    <col min="770" max="770" width="35.7109375" style="74" customWidth="1"/>
    <col min="771" max="1024" width="9.140625" style="74"/>
    <col min="1025" max="1025" width="23.42578125" style="74" bestFit="1" customWidth="1"/>
    <col min="1026" max="1026" width="35.7109375" style="74" customWidth="1"/>
    <col min="1027" max="1280" width="9.140625" style="74"/>
    <col min="1281" max="1281" width="23.42578125" style="74" bestFit="1" customWidth="1"/>
    <col min="1282" max="1282" width="35.7109375" style="74" customWidth="1"/>
    <col min="1283" max="1536" width="9.140625" style="74"/>
    <col min="1537" max="1537" width="23.42578125" style="74" bestFit="1" customWidth="1"/>
    <col min="1538" max="1538" width="35.7109375" style="74" customWidth="1"/>
    <col min="1539" max="1792" width="9.140625" style="74"/>
    <col min="1793" max="1793" width="23.42578125" style="74" bestFit="1" customWidth="1"/>
    <col min="1794" max="1794" width="35.7109375" style="74" customWidth="1"/>
    <col min="1795" max="2048" width="9.140625" style="74"/>
    <col min="2049" max="2049" width="23.42578125" style="74" bestFit="1" customWidth="1"/>
    <col min="2050" max="2050" width="35.7109375" style="74" customWidth="1"/>
    <col min="2051" max="2304" width="9.140625" style="74"/>
    <col min="2305" max="2305" width="23.42578125" style="74" bestFit="1" customWidth="1"/>
    <col min="2306" max="2306" width="35.7109375" style="74" customWidth="1"/>
    <col min="2307" max="2560" width="9.140625" style="74"/>
    <col min="2561" max="2561" width="23.42578125" style="74" bestFit="1" customWidth="1"/>
    <col min="2562" max="2562" width="35.7109375" style="74" customWidth="1"/>
    <col min="2563" max="2816" width="9.140625" style="74"/>
    <col min="2817" max="2817" width="23.42578125" style="74" bestFit="1" customWidth="1"/>
    <col min="2818" max="2818" width="35.7109375" style="74" customWidth="1"/>
    <col min="2819" max="3072" width="9.140625" style="74"/>
    <col min="3073" max="3073" width="23.42578125" style="74" bestFit="1" customWidth="1"/>
    <col min="3074" max="3074" width="35.7109375" style="74" customWidth="1"/>
    <col min="3075" max="3328" width="9.140625" style="74"/>
    <col min="3329" max="3329" width="23.42578125" style="74" bestFit="1" customWidth="1"/>
    <col min="3330" max="3330" width="35.7109375" style="74" customWidth="1"/>
    <col min="3331" max="3584" width="9.140625" style="74"/>
    <col min="3585" max="3585" width="23.42578125" style="74" bestFit="1" customWidth="1"/>
    <col min="3586" max="3586" width="35.7109375" style="74" customWidth="1"/>
    <col min="3587" max="3840" width="9.140625" style="74"/>
    <col min="3841" max="3841" width="23.42578125" style="74" bestFit="1" customWidth="1"/>
    <col min="3842" max="3842" width="35.7109375" style="74" customWidth="1"/>
    <col min="3843" max="4096" width="9.140625" style="74"/>
    <col min="4097" max="4097" width="23.42578125" style="74" bestFit="1" customWidth="1"/>
    <col min="4098" max="4098" width="35.7109375" style="74" customWidth="1"/>
    <col min="4099" max="4352" width="9.140625" style="74"/>
    <col min="4353" max="4353" width="23.42578125" style="74" bestFit="1" customWidth="1"/>
    <col min="4354" max="4354" width="35.7109375" style="74" customWidth="1"/>
    <col min="4355" max="4608" width="9.140625" style="74"/>
    <col min="4609" max="4609" width="23.42578125" style="74" bestFit="1" customWidth="1"/>
    <col min="4610" max="4610" width="35.7109375" style="74" customWidth="1"/>
    <col min="4611" max="4864" width="9.140625" style="74"/>
    <col min="4865" max="4865" width="23.42578125" style="74" bestFit="1" customWidth="1"/>
    <col min="4866" max="4866" width="35.7109375" style="74" customWidth="1"/>
    <col min="4867" max="5120" width="9.140625" style="74"/>
    <col min="5121" max="5121" width="23.42578125" style="74" bestFit="1" customWidth="1"/>
    <col min="5122" max="5122" width="35.7109375" style="74" customWidth="1"/>
    <col min="5123" max="5376" width="9.140625" style="74"/>
    <col min="5377" max="5377" width="23.42578125" style="74" bestFit="1" customWidth="1"/>
    <col min="5378" max="5378" width="35.7109375" style="74" customWidth="1"/>
    <col min="5379" max="5632" width="9.140625" style="74"/>
    <col min="5633" max="5633" width="23.42578125" style="74" bestFit="1" customWidth="1"/>
    <col min="5634" max="5634" width="35.7109375" style="74" customWidth="1"/>
    <col min="5635" max="5888" width="9.140625" style="74"/>
    <col min="5889" max="5889" width="23.42578125" style="74" bestFit="1" customWidth="1"/>
    <col min="5890" max="5890" width="35.7109375" style="74" customWidth="1"/>
    <col min="5891" max="6144" width="9.140625" style="74"/>
    <col min="6145" max="6145" width="23.42578125" style="74" bestFit="1" customWidth="1"/>
    <col min="6146" max="6146" width="35.7109375" style="74" customWidth="1"/>
    <col min="6147" max="6400" width="9.140625" style="74"/>
    <col min="6401" max="6401" width="23.42578125" style="74" bestFit="1" customWidth="1"/>
    <col min="6402" max="6402" width="35.7109375" style="74" customWidth="1"/>
    <col min="6403" max="6656" width="9.140625" style="74"/>
    <col min="6657" max="6657" width="23.42578125" style="74" bestFit="1" customWidth="1"/>
    <col min="6658" max="6658" width="35.7109375" style="74" customWidth="1"/>
    <col min="6659" max="6912" width="9.140625" style="74"/>
    <col min="6913" max="6913" width="23.42578125" style="74" bestFit="1" customWidth="1"/>
    <col min="6914" max="6914" width="35.7109375" style="74" customWidth="1"/>
    <col min="6915" max="7168" width="9.140625" style="74"/>
    <col min="7169" max="7169" width="23.42578125" style="74" bestFit="1" customWidth="1"/>
    <col min="7170" max="7170" width="35.7109375" style="74" customWidth="1"/>
    <col min="7171" max="7424" width="9.140625" style="74"/>
    <col min="7425" max="7425" width="23.42578125" style="74" bestFit="1" customWidth="1"/>
    <col min="7426" max="7426" width="35.7109375" style="74" customWidth="1"/>
    <col min="7427" max="7680" width="9.140625" style="74"/>
    <col min="7681" max="7681" width="23.42578125" style="74" bestFit="1" customWidth="1"/>
    <col min="7682" max="7682" width="35.7109375" style="74" customWidth="1"/>
    <col min="7683" max="7936" width="9.140625" style="74"/>
    <col min="7937" max="7937" width="23.42578125" style="74" bestFit="1" customWidth="1"/>
    <col min="7938" max="7938" width="35.7109375" style="74" customWidth="1"/>
    <col min="7939" max="8192" width="9.140625" style="74"/>
    <col min="8193" max="8193" width="23.42578125" style="74" bestFit="1" customWidth="1"/>
    <col min="8194" max="8194" width="35.7109375" style="74" customWidth="1"/>
    <col min="8195" max="8448" width="9.140625" style="74"/>
    <col min="8449" max="8449" width="23.42578125" style="74" bestFit="1" customWidth="1"/>
    <col min="8450" max="8450" width="35.7109375" style="74" customWidth="1"/>
    <col min="8451" max="8704" width="9.140625" style="74"/>
    <col min="8705" max="8705" width="23.42578125" style="74" bestFit="1" customWidth="1"/>
    <col min="8706" max="8706" width="35.7109375" style="74" customWidth="1"/>
    <col min="8707" max="8960" width="9.140625" style="74"/>
    <col min="8961" max="8961" width="23.42578125" style="74" bestFit="1" customWidth="1"/>
    <col min="8962" max="8962" width="35.7109375" style="74" customWidth="1"/>
    <col min="8963" max="9216" width="9.140625" style="74"/>
    <col min="9217" max="9217" width="23.42578125" style="74" bestFit="1" customWidth="1"/>
    <col min="9218" max="9218" width="35.7109375" style="74" customWidth="1"/>
    <col min="9219" max="9472" width="9.140625" style="74"/>
    <col min="9473" max="9473" width="23.42578125" style="74" bestFit="1" customWidth="1"/>
    <col min="9474" max="9474" width="35.7109375" style="74" customWidth="1"/>
    <col min="9475" max="9728" width="9.140625" style="74"/>
    <col min="9729" max="9729" width="23.42578125" style="74" bestFit="1" customWidth="1"/>
    <col min="9730" max="9730" width="35.7109375" style="74" customWidth="1"/>
    <col min="9731" max="9984" width="9.140625" style="74"/>
    <col min="9985" max="9985" width="23.42578125" style="74" bestFit="1" customWidth="1"/>
    <col min="9986" max="9986" width="35.7109375" style="74" customWidth="1"/>
    <col min="9987" max="10240" width="9.140625" style="74"/>
    <col min="10241" max="10241" width="23.42578125" style="74" bestFit="1" customWidth="1"/>
    <col min="10242" max="10242" width="35.7109375" style="74" customWidth="1"/>
    <col min="10243" max="10496" width="9.140625" style="74"/>
    <col min="10497" max="10497" width="23.42578125" style="74" bestFit="1" customWidth="1"/>
    <col min="10498" max="10498" width="35.7109375" style="74" customWidth="1"/>
    <col min="10499" max="10752" width="9.140625" style="74"/>
    <col min="10753" max="10753" width="23.42578125" style="74" bestFit="1" customWidth="1"/>
    <col min="10754" max="10754" width="35.7109375" style="74" customWidth="1"/>
    <col min="10755" max="11008" width="9.140625" style="74"/>
    <col min="11009" max="11009" width="23.42578125" style="74" bestFit="1" customWidth="1"/>
    <col min="11010" max="11010" width="35.7109375" style="74" customWidth="1"/>
    <col min="11011" max="11264" width="9.140625" style="74"/>
    <col min="11265" max="11265" width="23.42578125" style="74" bestFit="1" customWidth="1"/>
    <col min="11266" max="11266" width="35.7109375" style="74" customWidth="1"/>
    <col min="11267" max="11520" width="9.140625" style="74"/>
    <col min="11521" max="11521" width="23.42578125" style="74" bestFit="1" customWidth="1"/>
    <col min="11522" max="11522" width="35.7109375" style="74" customWidth="1"/>
    <col min="11523" max="11776" width="9.140625" style="74"/>
    <col min="11777" max="11777" width="23.42578125" style="74" bestFit="1" customWidth="1"/>
    <col min="11778" max="11778" width="35.7109375" style="74" customWidth="1"/>
    <col min="11779" max="12032" width="9.140625" style="74"/>
    <col min="12033" max="12033" width="23.42578125" style="74" bestFit="1" customWidth="1"/>
    <col min="12034" max="12034" width="35.7109375" style="74" customWidth="1"/>
    <col min="12035" max="12288" width="9.140625" style="74"/>
    <col min="12289" max="12289" width="23.42578125" style="74" bestFit="1" customWidth="1"/>
    <col min="12290" max="12290" width="35.7109375" style="74" customWidth="1"/>
    <col min="12291" max="12544" width="9.140625" style="74"/>
    <col min="12545" max="12545" width="23.42578125" style="74" bestFit="1" customWidth="1"/>
    <col min="12546" max="12546" width="35.7109375" style="74" customWidth="1"/>
    <col min="12547" max="12800" width="9.140625" style="74"/>
    <col min="12801" max="12801" width="23.42578125" style="74" bestFit="1" customWidth="1"/>
    <col min="12802" max="12802" width="35.7109375" style="74" customWidth="1"/>
    <col min="12803" max="13056" width="9.140625" style="74"/>
    <col min="13057" max="13057" width="23.42578125" style="74" bestFit="1" customWidth="1"/>
    <col min="13058" max="13058" width="35.7109375" style="74" customWidth="1"/>
    <col min="13059" max="13312" width="9.140625" style="74"/>
    <col min="13313" max="13313" width="23.42578125" style="74" bestFit="1" customWidth="1"/>
    <col min="13314" max="13314" width="35.7109375" style="74" customWidth="1"/>
    <col min="13315" max="13568" width="9.140625" style="74"/>
    <col min="13569" max="13569" width="23.42578125" style="74" bestFit="1" customWidth="1"/>
    <col min="13570" max="13570" width="35.7109375" style="74" customWidth="1"/>
    <col min="13571" max="13824" width="9.140625" style="74"/>
    <col min="13825" max="13825" width="23.42578125" style="74" bestFit="1" customWidth="1"/>
    <col min="13826" max="13826" width="35.7109375" style="74" customWidth="1"/>
    <col min="13827" max="14080" width="9.140625" style="74"/>
    <col min="14081" max="14081" width="23.42578125" style="74" bestFit="1" customWidth="1"/>
    <col min="14082" max="14082" width="35.7109375" style="74" customWidth="1"/>
    <col min="14083" max="14336" width="9.140625" style="74"/>
    <col min="14337" max="14337" width="23.42578125" style="74" bestFit="1" customWidth="1"/>
    <col min="14338" max="14338" width="35.7109375" style="74" customWidth="1"/>
    <col min="14339" max="14592" width="9.140625" style="74"/>
    <col min="14593" max="14593" width="23.42578125" style="74" bestFit="1" customWidth="1"/>
    <col min="14594" max="14594" width="35.7109375" style="74" customWidth="1"/>
    <col min="14595" max="14848" width="9.140625" style="74"/>
    <col min="14849" max="14849" width="23.42578125" style="74" bestFit="1" customWidth="1"/>
    <col min="14850" max="14850" width="35.7109375" style="74" customWidth="1"/>
    <col min="14851" max="15104" width="9.140625" style="74"/>
    <col min="15105" max="15105" width="23.42578125" style="74" bestFit="1" customWidth="1"/>
    <col min="15106" max="15106" width="35.7109375" style="74" customWidth="1"/>
    <col min="15107" max="15360" width="9.140625" style="74"/>
    <col min="15361" max="15361" width="23.42578125" style="74" bestFit="1" customWidth="1"/>
    <col min="15362" max="15362" width="35.7109375" style="74" customWidth="1"/>
    <col min="15363" max="15616" width="9.140625" style="74"/>
    <col min="15617" max="15617" width="23.42578125" style="74" bestFit="1" customWidth="1"/>
    <col min="15618" max="15618" width="35.7109375" style="74" customWidth="1"/>
    <col min="15619" max="15872" width="9.140625" style="74"/>
    <col min="15873" max="15873" width="23.42578125" style="74" bestFit="1" customWidth="1"/>
    <col min="15874" max="15874" width="35.7109375" style="74" customWidth="1"/>
    <col min="15875" max="16128" width="9.140625" style="74"/>
    <col min="16129" max="16129" width="23.42578125" style="74" bestFit="1" customWidth="1"/>
    <col min="16130" max="16130" width="35.7109375" style="74" customWidth="1"/>
    <col min="16131" max="16384" width="9.140625" style="74"/>
  </cols>
  <sheetData>
    <row r="1" spans="1:7" ht="20.100000000000001" customHeight="1" x14ac:dyDescent="0.2">
      <c r="A1" s="261" t="s">
        <v>153</v>
      </c>
      <c r="B1" s="261"/>
      <c r="C1" s="73"/>
      <c r="D1" s="73"/>
      <c r="E1" s="73"/>
      <c r="F1" s="73"/>
      <c r="G1" s="73"/>
    </row>
    <row r="2" spans="1:7" ht="20.100000000000001" customHeight="1" x14ac:dyDescent="0.2">
      <c r="A2" s="75" t="s">
        <v>121</v>
      </c>
      <c r="B2" s="248"/>
      <c r="C2" s="73"/>
      <c r="D2" s="73"/>
      <c r="E2" s="73"/>
      <c r="F2" s="73"/>
      <c r="G2" s="73"/>
    </row>
    <row r="3" spans="1:7" ht="20.100000000000001" customHeight="1" x14ac:dyDescent="0.2">
      <c r="A3" s="75" t="s">
        <v>154</v>
      </c>
      <c r="B3" s="249"/>
      <c r="C3" s="73"/>
      <c r="D3" s="73"/>
      <c r="E3" s="73"/>
      <c r="F3" s="73"/>
      <c r="G3" s="73"/>
    </row>
    <row r="4" spans="1:7" ht="20.100000000000001" customHeight="1" x14ac:dyDescent="0.2">
      <c r="A4" s="75" t="s">
        <v>155</v>
      </c>
      <c r="B4" s="249"/>
      <c r="C4" s="73"/>
      <c r="D4" s="73"/>
      <c r="E4" s="73"/>
      <c r="F4" s="73"/>
      <c r="G4" s="73"/>
    </row>
    <row r="5" spans="1:7" ht="20.100000000000001" customHeight="1" x14ac:dyDescent="0.2">
      <c r="A5" s="75" t="s">
        <v>156</v>
      </c>
      <c r="B5" s="249"/>
      <c r="C5" s="73"/>
      <c r="D5" s="73"/>
      <c r="E5" s="73"/>
      <c r="F5" s="73"/>
      <c r="G5" s="73"/>
    </row>
    <row r="6" spans="1:7" ht="20.100000000000001" customHeight="1" x14ac:dyDescent="0.2">
      <c r="A6" s="75" t="s">
        <v>157</v>
      </c>
      <c r="B6" s="249"/>
      <c r="C6" s="73"/>
      <c r="D6" s="73"/>
      <c r="E6" s="73"/>
      <c r="F6" s="73"/>
      <c r="G6" s="73"/>
    </row>
    <row r="7" spans="1:7" ht="20.100000000000001" customHeight="1" x14ac:dyDescent="0.2">
      <c r="A7" s="76" t="s">
        <v>158</v>
      </c>
      <c r="B7" s="250"/>
      <c r="C7" s="73"/>
      <c r="D7" s="73"/>
      <c r="E7" s="73"/>
      <c r="F7" s="73"/>
      <c r="G7" s="73"/>
    </row>
    <row r="8" spans="1:7" ht="20.100000000000001" customHeight="1" x14ac:dyDescent="0.2">
      <c r="A8" s="76" t="s">
        <v>159</v>
      </c>
      <c r="B8" s="251"/>
      <c r="C8" s="73"/>
      <c r="D8" s="73"/>
      <c r="E8" s="73"/>
      <c r="F8" s="73"/>
      <c r="G8" s="73"/>
    </row>
    <row r="9" spans="1:7" ht="20.100000000000001" customHeight="1" x14ac:dyDescent="0.2">
      <c r="A9" s="75" t="s">
        <v>160</v>
      </c>
      <c r="B9" s="245"/>
      <c r="C9" s="73"/>
      <c r="D9" s="73"/>
      <c r="E9" s="73"/>
      <c r="F9" s="73"/>
      <c r="G9" s="73"/>
    </row>
    <row r="10" spans="1:7" ht="20.100000000000001" customHeight="1" x14ac:dyDescent="0.2">
      <c r="A10" s="75" t="s">
        <v>486</v>
      </c>
      <c r="B10" s="251"/>
      <c r="C10" s="73"/>
      <c r="D10" s="73"/>
      <c r="E10" s="73"/>
      <c r="F10" s="73"/>
      <c r="G10" s="73"/>
    </row>
    <row r="11" spans="1:7" ht="20.100000000000001" customHeight="1" x14ac:dyDescent="0.2">
      <c r="A11" s="75" t="s">
        <v>161</v>
      </c>
      <c r="B11" s="244"/>
      <c r="C11" s="73"/>
      <c r="D11" s="73"/>
      <c r="E11" s="73"/>
      <c r="F11" s="73"/>
      <c r="G11" s="73"/>
    </row>
    <row r="12" spans="1:7" ht="20.100000000000001" customHeight="1" x14ac:dyDescent="0.2">
      <c r="A12" s="75" t="s">
        <v>162</v>
      </c>
      <c r="B12" s="251"/>
      <c r="C12" s="73"/>
      <c r="D12" s="73"/>
      <c r="E12" s="73"/>
      <c r="F12" s="73"/>
      <c r="G12" s="73"/>
    </row>
    <row r="13" spans="1:7" ht="20.100000000000001" customHeight="1" x14ac:dyDescent="0.2">
      <c r="A13" s="75" t="s">
        <v>163</v>
      </c>
      <c r="B13" s="243"/>
      <c r="C13" s="73"/>
      <c r="D13" s="73"/>
      <c r="E13" s="73"/>
      <c r="F13" s="73"/>
      <c r="G13" s="73"/>
    </row>
    <row r="14" spans="1:7" ht="15" customHeight="1" x14ac:dyDescent="0.2">
      <c r="A14" s="73"/>
      <c r="B14" s="139"/>
      <c r="C14" s="73"/>
      <c r="D14" s="73"/>
      <c r="E14" s="73"/>
      <c r="F14" s="73"/>
      <c r="G14" s="73"/>
    </row>
    <row r="15" spans="1:7" ht="15" customHeight="1" x14ac:dyDescent="0.2">
      <c r="A15" s="73"/>
      <c r="B15" s="139"/>
      <c r="C15" s="73"/>
      <c r="D15" s="73"/>
      <c r="E15" s="73"/>
      <c r="F15" s="73"/>
      <c r="G15" s="73"/>
    </row>
    <row r="16" spans="1:7" ht="15" customHeight="1" x14ac:dyDescent="0.2">
      <c r="A16" s="73"/>
      <c r="B16" s="139"/>
      <c r="C16" s="73"/>
      <c r="D16" s="73"/>
      <c r="E16" s="73"/>
      <c r="F16" s="73"/>
      <c r="G16" s="73"/>
    </row>
    <row r="17" spans="1:7" ht="15" customHeight="1" x14ac:dyDescent="0.2">
      <c r="A17" s="73"/>
      <c r="B17" s="133"/>
      <c r="C17" s="73"/>
      <c r="D17" s="73"/>
      <c r="E17" s="73"/>
      <c r="F17" s="73"/>
      <c r="G17" s="73"/>
    </row>
    <row r="18" spans="1:7" ht="15" customHeight="1" x14ac:dyDescent="0.2">
      <c r="A18" s="73"/>
      <c r="B18" s="139"/>
      <c r="C18" s="73"/>
      <c r="D18" s="73"/>
      <c r="E18" s="73"/>
      <c r="F18" s="73"/>
      <c r="G18" s="73"/>
    </row>
    <row r="19" spans="1:7" ht="15" customHeight="1" x14ac:dyDescent="0.2">
      <c r="A19" s="73"/>
      <c r="B19" s="139"/>
      <c r="C19" s="73"/>
      <c r="D19" s="73"/>
      <c r="E19" s="73"/>
      <c r="F19" s="73"/>
      <c r="G19" s="73"/>
    </row>
    <row r="20" spans="1:7" ht="15" customHeight="1" x14ac:dyDescent="0.2">
      <c r="A20" s="73"/>
      <c r="B20" s="139"/>
      <c r="C20" s="73"/>
      <c r="D20" s="73"/>
      <c r="E20" s="73"/>
      <c r="F20" s="73"/>
      <c r="G20" s="73"/>
    </row>
    <row r="21" spans="1:7" ht="15" customHeight="1" x14ac:dyDescent="0.2">
      <c r="A21" s="73"/>
      <c r="B21" s="139"/>
      <c r="C21" s="73"/>
      <c r="D21" s="73"/>
      <c r="E21" s="73"/>
      <c r="F21" s="73"/>
      <c r="G21" s="73"/>
    </row>
    <row r="22" spans="1:7" ht="15" customHeight="1" x14ac:dyDescent="0.2">
      <c r="A22" s="73"/>
      <c r="B22" s="139"/>
      <c r="C22" s="73"/>
      <c r="D22" s="73"/>
      <c r="E22" s="73"/>
      <c r="F22" s="73"/>
      <c r="G22" s="73"/>
    </row>
    <row r="23" spans="1:7" ht="15" customHeight="1" x14ac:dyDescent="0.2">
      <c r="A23" s="73"/>
      <c r="B23" s="139"/>
      <c r="C23" s="73"/>
      <c r="D23" s="73"/>
      <c r="E23" s="73"/>
      <c r="F23" s="73"/>
      <c r="G23" s="73"/>
    </row>
    <row r="24" spans="1:7" ht="15" customHeight="1" x14ac:dyDescent="0.2">
      <c r="A24" s="73"/>
      <c r="B24" s="139"/>
      <c r="C24" s="73"/>
      <c r="D24" s="73"/>
      <c r="E24" s="73"/>
      <c r="F24" s="73"/>
      <c r="G24" s="73"/>
    </row>
    <row r="25" spans="1:7" ht="15" customHeight="1" x14ac:dyDescent="0.2">
      <c r="A25" s="73"/>
      <c r="B25" s="139"/>
      <c r="C25" s="73"/>
      <c r="D25" s="73"/>
      <c r="E25" s="73"/>
      <c r="F25" s="73"/>
      <c r="G25" s="73"/>
    </row>
    <row r="26" spans="1:7" ht="15" customHeight="1" x14ac:dyDescent="0.2">
      <c r="A26" s="73"/>
      <c r="B26" s="139"/>
      <c r="C26" s="73"/>
      <c r="D26" s="73"/>
      <c r="E26" s="73"/>
      <c r="F26" s="73"/>
      <c r="G26" s="73"/>
    </row>
    <row r="27" spans="1:7" ht="15" customHeight="1" x14ac:dyDescent="0.2">
      <c r="A27" s="73"/>
      <c r="B27" s="139"/>
      <c r="C27" s="73"/>
      <c r="D27" s="73"/>
      <c r="E27" s="73"/>
      <c r="F27" s="73"/>
      <c r="G27" s="73"/>
    </row>
    <row r="28" spans="1:7" ht="15" customHeight="1" x14ac:dyDescent="0.2">
      <c r="A28" s="73"/>
      <c r="B28" s="139"/>
      <c r="C28" s="73"/>
      <c r="D28" s="73"/>
      <c r="E28" s="73"/>
      <c r="F28" s="73"/>
      <c r="G28" s="73"/>
    </row>
    <row r="29" spans="1:7" ht="15" customHeight="1" x14ac:dyDescent="0.2">
      <c r="A29" s="73"/>
      <c r="B29" s="139"/>
      <c r="C29" s="73"/>
      <c r="D29" s="73"/>
      <c r="E29" s="73"/>
      <c r="F29" s="73"/>
      <c r="G29" s="73"/>
    </row>
    <row r="30" spans="1:7" ht="15" customHeight="1" x14ac:dyDescent="0.2">
      <c r="A30" s="73"/>
      <c r="B30" s="78"/>
      <c r="C30" s="73"/>
      <c r="D30" s="73"/>
      <c r="E30" s="73"/>
      <c r="F30" s="73"/>
      <c r="G30" s="73"/>
    </row>
    <row r="31" spans="1:7" ht="15" customHeight="1" x14ac:dyDescent="0.2">
      <c r="A31" s="73"/>
      <c r="B31" s="139"/>
      <c r="C31" s="73"/>
      <c r="D31" s="73"/>
      <c r="E31" s="73"/>
      <c r="F31" s="73"/>
      <c r="G31" s="73"/>
    </row>
    <row r="32" spans="1:7" ht="15" customHeight="1" x14ac:dyDescent="0.2">
      <c r="A32" s="73"/>
      <c r="B32" s="79"/>
      <c r="C32" s="73"/>
      <c r="D32" s="73"/>
      <c r="E32" s="73"/>
      <c r="F32" s="73"/>
      <c r="G32" s="73"/>
    </row>
    <row r="33" spans="1:7" ht="15" customHeight="1" x14ac:dyDescent="0.2">
      <c r="A33" s="73"/>
      <c r="B33" s="80"/>
      <c r="C33" s="73"/>
      <c r="D33" s="73"/>
      <c r="E33" s="73"/>
      <c r="F33" s="73"/>
      <c r="G33" s="73"/>
    </row>
    <row r="34" spans="1:7" ht="15" customHeight="1" x14ac:dyDescent="0.2">
      <c r="A34" s="73"/>
      <c r="B34" s="80"/>
      <c r="C34" s="73"/>
      <c r="D34" s="73"/>
      <c r="E34" s="73"/>
      <c r="F34" s="73"/>
      <c r="G34" s="73"/>
    </row>
    <row r="35" spans="1:7" ht="15" customHeight="1" x14ac:dyDescent="0.2">
      <c r="A35" s="73"/>
      <c r="B35" s="80"/>
      <c r="C35" s="73"/>
      <c r="D35" s="73"/>
      <c r="E35" s="73"/>
      <c r="F35" s="73"/>
      <c r="G35" s="73"/>
    </row>
    <row r="36" spans="1:7" ht="15" customHeight="1" x14ac:dyDescent="0.2">
      <c r="A36" s="73"/>
      <c r="B36" s="80"/>
      <c r="C36" s="73"/>
      <c r="D36" s="73"/>
      <c r="E36" s="73"/>
      <c r="F36" s="73"/>
      <c r="G36" s="73"/>
    </row>
    <row r="37" spans="1:7" ht="15" customHeight="1" x14ac:dyDescent="0.2">
      <c r="A37" s="73"/>
      <c r="B37" s="80"/>
      <c r="C37" s="73"/>
      <c r="D37" s="73"/>
      <c r="E37" s="73"/>
      <c r="F37" s="73"/>
      <c r="G37" s="73"/>
    </row>
    <row r="38" spans="1:7" ht="15" customHeight="1" x14ac:dyDescent="0.2">
      <c r="A38" s="73"/>
      <c r="B38" s="148"/>
      <c r="C38" s="73"/>
      <c r="D38" s="73"/>
      <c r="E38" s="73"/>
      <c r="F38" s="73"/>
      <c r="G38" s="73"/>
    </row>
    <row r="39" spans="1:7" ht="15" customHeight="1" x14ac:dyDescent="0.2">
      <c r="A39" s="73"/>
      <c r="B39" s="149"/>
      <c r="C39" s="73"/>
      <c r="D39" s="73"/>
      <c r="E39" s="73"/>
      <c r="F39" s="73"/>
      <c r="G39" s="73"/>
    </row>
    <row r="40" spans="1:7" ht="15" customHeight="1" x14ac:dyDescent="0.2">
      <c r="A40" s="73"/>
      <c r="B40" s="148"/>
      <c r="C40" s="73"/>
      <c r="D40" s="73"/>
      <c r="E40" s="73"/>
      <c r="F40" s="73"/>
      <c r="G40" s="73"/>
    </row>
    <row r="41" spans="1:7" ht="15" customHeight="1" x14ac:dyDescent="0.2">
      <c r="A41" s="73"/>
      <c r="B41" s="150"/>
      <c r="C41" s="73"/>
      <c r="D41" s="73"/>
      <c r="E41" s="73"/>
      <c r="F41" s="73"/>
      <c r="G41" s="73"/>
    </row>
    <row r="42" spans="1:7" ht="15" customHeight="1" x14ac:dyDescent="0.2">
      <c r="A42" s="73"/>
      <c r="B42" s="151"/>
      <c r="C42" s="73"/>
      <c r="D42" s="73"/>
      <c r="E42" s="73"/>
      <c r="F42" s="73"/>
      <c r="G42" s="73"/>
    </row>
    <row r="43" spans="1:7" ht="15" customHeight="1" x14ac:dyDescent="0.2">
      <c r="A43" s="73"/>
      <c r="B43" s="148"/>
      <c r="C43" s="73"/>
      <c r="D43" s="73"/>
      <c r="E43" s="73"/>
      <c r="F43" s="73"/>
      <c r="G43" s="73"/>
    </row>
  </sheetData>
  <sheetProtection selectLockedCells="1"/>
  <mergeCells count="1">
    <mergeCell ref="A1:B1"/>
  </mergeCells>
  <pageMargins left="0.7" right="0.7" top="0.75" bottom="0.75" header="0.3" footer="0.3"/>
  <pageSetup scale="9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56"/>
  <sheetViews>
    <sheetView zoomScaleNormal="100" workbookViewId="0">
      <selection sqref="A1:W1"/>
    </sheetView>
  </sheetViews>
  <sheetFormatPr defaultRowHeight="12" x14ac:dyDescent="0.2"/>
  <cols>
    <col min="1" max="23" width="4.85546875" style="97" customWidth="1"/>
    <col min="24" max="259" width="9.140625" style="97"/>
    <col min="260" max="279" width="4.7109375" style="97" customWidth="1"/>
    <col min="280" max="515" width="9.140625" style="97"/>
    <col min="516" max="535" width="4.7109375" style="97" customWidth="1"/>
    <col min="536" max="771" width="9.140625" style="97"/>
    <col min="772" max="791" width="4.7109375" style="97" customWidth="1"/>
    <col min="792" max="1027" width="9.140625" style="97"/>
    <col min="1028" max="1047" width="4.7109375" style="97" customWidth="1"/>
    <col min="1048" max="1283" width="9.140625" style="97"/>
    <col min="1284" max="1303" width="4.7109375" style="97" customWidth="1"/>
    <col min="1304" max="1539" width="9.140625" style="97"/>
    <col min="1540" max="1559" width="4.7109375" style="97" customWidth="1"/>
    <col min="1560" max="1795" width="9.140625" style="97"/>
    <col min="1796" max="1815" width="4.7109375" style="97" customWidth="1"/>
    <col min="1816" max="2051" width="9.140625" style="97"/>
    <col min="2052" max="2071" width="4.7109375" style="97" customWidth="1"/>
    <col min="2072" max="2307" width="9.140625" style="97"/>
    <col min="2308" max="2327" width="4.7109375" style="97" customWidth="1"/>
    <col min="2328" max="2563" width="9.140625" style="97"/>
    <col min="2564" max="2583" width="4.7109375" style="97" customWidth="1"/>
    <col min="2584" max="2819" width="9.140625" style="97"/>
    <col min="2820" max="2839" width="4.7109375" style="97" customWidth="1"/>
    <col min="2840" max="3075" width="9.140625" style="97"/>
    <col min="3076" max="3095" width="4.7109375" style="97" customWidth="1"/>
    <col min="3096" max="3331" width="9.140625" style="97"/>
    <col min="3332" max="3351" width="4.7109375" style="97" customWidth="1"/>
    <col min="3352" max="3587" width="9.140625" style="97"/>
    <col min="3588" max="3607" width="4.7109375" style="97" customWidth="1"/>
    <col min="3608" max="3843" width="9.140625" style="97"/>
    <col min="3844" max="3863" width="4.7109375" style="97" customWidth="1"/>
    <col min="3864" max="4099" width="9.140625" style="97"/>
    <col min="4100" max="4119" width="4.7109375" style="97" customWidth="1"/>
    <col min="4120" max="4355" width="9.140625" style="97"/>
    <col min="4356" max="4375" width="4.7109375" style="97" customWidth="1"/>
    <col min="4376" max="4611" width="9.140625" style="97"/>
    <col min="4612" max="4631" width="4.7109375" style="97" customWidth="1"/>
    <col min="4632" max="4867" width="9.140625" style="97"/>
    <col min="4868" max="4887" width="4.7109375" style="97" customWidth="1"/>
    <col min="4888" max="5123" width="9.140625" style="97"/>
    <col min="5124" max="5143" width="4.7109375" style="97" customWidth="1"/>
    <col min="5144" max="5379" width="9.140625" style="97"/>
    <col min="5380" max="5399" width="4.7109375" style="97" customWidth="1"/>
    <col min="5400" max="5635" width="9.140625" style="97"/>
    <col min="5636" max="5655" width="4.7109375" style="97" customWidth="1"/>
    <col min="5656" max="5891" width="9.140625" style="97"/>
    <col min="5892" max="5911" width="4.7109375" style="97" customWidth="1"/>
    <col min="5912" max="6147" width="9.140625" style="97"/>
    <col min="6148" max="6167" width="4.7109375" style="97" customWidth="1"/>
    <col min="6168" max="6403" width="9.140625" style="97"/>
    <col min="6404" max="6423" width="4.7109375" style="97" customWidth="1"/>
    <col min="6424" max="6659" width="9.140625" style="97"/>
    <col min="6660" max="6679" width="4.7109375" style="97" customWidth="1"/>
    <col min="6680" max="6915" width="9.140625" style="97"/>
    <col min="6916" max="6935" width="4.7109375" style="97" customWidth="1"/>
    <col min="6936" max="7171" width="9.140625" style="97"/>
    <col min="7172" max="7191" width="4.7109375" style="97" customWidth="1"/>
    <col min="7192" max="7427" width="9.140625" style="97"/>
    <col min="7428" max="7447" width="4.7109375" style="97" customWidth="1"/>
    <col min="7448" max="7683" width="9.140625" style="97"/>
    <col min="7684" max="7703" width="4.7109375" style="97" customWidth="1"/>
    <col min="7704" max="7939" width="9.140625" style="97"/>
    <col min="7940" max="7959" width="4.7109375" style="97" customWidth="1"/>
    <col min="7960" max="8195" width="9.140625" style="97"/>
    <col min="8196" max="8215" width="4.7109375" style="97" customWidth="1"/>
    <col min="8216" max="8451" width="9.140625" style="97"/>
    <col min="8452" max="8471" width="4.7109375" style="97" customWidth="1"/>
    <col min="8472" max="8707" width="9.140625" style="97"/>
    <col min="8708" max="8727" width="4.7109375" style="97" customWidth="1"/>
    <col min="8728" max="8963" width="9.140625" style="97"/>
    <col min="8964" max="8983" width="4.7109375" style="97" customWidth="1"/>
    <col min="8984" max="9219" width="9.140625" style="97"/>
    <col min="9220" max="9239" width="4.7109375" style="97" customWidth="1"/>
    <col min="9240" max="9475" width="9.140625" style="97"/>
    <col min="9476" max="9495" width="4.7109375" style="97" customWidth="1"/>
    <col min="9496" max="9731" width="9.140625" style="97"/>
    <col min="9732" max="9751" width="4.7109375" style="97" customWidth="1"/>
    <col min="9752" max="9987" width="9.140625" style="97"/>
    <col min="9988" max="10007" width="4.7109375" style="97" customWidth="1"/>
    <col min="10008" max="10243" width="9.140625" style="97"/>
    <col min="10244" max="10263" width="4.7109375" style="97" customWidth="1"/>
    <col min="10264" max="10499" width="9.140625" style="97"/>
    <col min="10500" max="10519" width="4.7109375" style="97" customWidth="1"/>
    <col min="10520" max="10755" width="9.140625" style="97"/>
    <col min="10756" max="10775" width="4.7109375" style="97" customWidth="1"/>
    <col min="10776" max="11011" width="9.140625" style="97"/>
    <col min="11012" max="11031" width="4.7109375" style="97" customWidth="1"/>
    <col min="11032" max="11267" width="9.140625" style="97"/>
    <col min="11268" max="11287" width="4.7109375" style="97" customWidth="1"/>
    <col min="11288" max="11523" width="9.140625" style="97"/>
    <col min="11524" max="11543" width="4.7109375" style="97" customWidth="1"/>
    <col min="11544" max="11779" width="9.140625" style="97"/>
    <col min="11780" max="11799" width="4.7109375" style="97" customWidth="1"/>
    <col min="11800" max="12035" width="9.140625" style="97"/>
    <col min="12036" max="12055" width="4.7109375" style="97" customWidth="1"/>
    <col min="12056" max="12291" width="9.140625" style="97"/>
    <col min="12292" max="12311" width="4.7109375" style="97" customWidth="1"/>
    <col min="12312" max="12547" width="9.140625" style="97"/>
    <col min="12548" max="12567" width="4.7109375" style="97" customWidth="1"/>
    <col min="12568" max="12803" width="9.140625" style="97"/>
    <col min="12804" max="12823" width="4.7109375" style="97" customWidth="1"/>
    <col min="12824" max="13059" width="9.140625" style="97"/>
    <col min="13060" max="13079" width="4.7109375" style="97" customWidth="1"/>
    <col min="13080" max="13315" width="9.140625" style="97"/>
    <col min="13316" max="13335" width="4.7109375" style="97" customWidth="1"/>
    <col min="13336" max="13571" width="9.140625" style="97"/>
    <col min="13572" max="13591" width="4.7109375" style="97" customWidth="1"/>
    <col min="13592" max="13827" width="9.140625" style="97"/>
    <col min="13828" max="13847" width="4.7109375" style="97" customWidth="1"/>
    <col min="13848" max="14083" width="9.140625" style="97"/>
    <col min="14084" max="14103" width="4.7109375" style="97" customWidth="1"/>
    <col min="14104" max="14339" width="9.140625" style="97"/>
    <col min="14340" max="14359" width="4.7109375" style="97" customWidth="1"/>
    <col min="14360" max="14595" width="9.140625" style="97"/>
    <col min="14596" max="14615" width="4.7109375" style="97" customWidth="1"/>
    <col min="14616" max="14851" width="9.140625" style="97"/>
    <col min="14852" max="14871" width="4.7109375" style="97" customWidth="1"/>
    <col min="14872" max="15107" width="9.140625" style="97"/>
    <col min="15108" max="15127" width="4.7109375" style="97" customWidth="1"/>
    <col min="15128" max="15363" width="9.140625" style="97"/>
    <col min="15364" max="15383" width="4.7109375" style="97" customWidth="1"/>
    <col min="15384" max="15619" width="9.140625" style="97"/>
    <col min="15620" max="15639" width="4.7109375" style="97" customWidth="1"/>
    <col min="15640" max="15875" width="9.140625" style="97"/>
    <col min="15876" max="15895" width="4.7109375" style="97" customWidth="1"/>
    <col min="15896" max="16131" width="9.140625" style="97"/>
    <col min="16132" max="16151" width="4.7109375" style="97" customWidth="1"/>
    <col min="16152" max="16384" width="9.140625" style="97"/>
  </cols>
  <sheetData>
    <row r="1" spans="1:32" ht="15" customHeight="1" x14ac:dyDescent="0.2">
      <c r="A1" s="696" t="s">
        <v>485</v>
      </c>
      <c r="B1" s="696"/>
      <c r="C1" s="696"/>
      <c r="D1" s="696"/>
      <c r="E1" s="696"/>
      <c r="F1" s="696"/>
      <c r="G1" s="696"/>
      <c r="H1" s="696"/>
      <c r="I1" s="696"/>
      <c r="J1" s="696"/>
      <c r="K1" s="696"/>
      <c r="L1" s="696"/>
      <c r="M1" s="696"/>
      <c r="N1" s="696"/>
      <c r="O1" s="696"/>
      <c r="P1" s="696"/>
      <c r="Q1" s="696"/>
      <c r="R1" s="696"/>
      <c r="S1" s="696"/>
      <c r="T1" s="696"/>
      <c r="U1" s="696"/>
      <c r="V1" s="696"/>
      <c r="W1" s="696"/>
      <c r="X1" s="96"/>
      <c r="Y1" s="96"/>
      <c r="Z1" s="96"/>
      <c r="AA1" s="96"/>
      <c r="AB1" s="96"/>
      <c r="AC1" s="96"/>
      <c r="AD1" s="96"/>
    </row>
    <row r="2" spans="1:32" ht="15" customHeight="1" x14ac:dyDescent="0.25">
      <c r="A2" s="385" t="s">
        <v>107</v>
      </c>
      <c r="B2" s="385"/>
      <c r="C2" s="385"/>
      <c r="D2" s="385"/>
      <c r="E2" s="385"/>
      <c r="F2" s="385"/>
      <c r="G2" s="385"/>
      <c r="H2" s="385"/>
      <c r="I2" s="385"/>
      <c r="J2" s="385"/>
      <c r="K2" s="385"/>
      <c r="L2" s="385"/>
      <c r="M2" s="385"/>
      <c r="N2" s="385"/>
      <c r="O2" s="385"/>
      <c r="P2" s="385"/>
      <c r="Q2" s="385"/>
      <c r="R2" s="385"/>
      <c r="S2" s="385"/>
      <c r="T2" s="385"/>
      <c r="U2" s="385"/>
      <c r="V2" s="385"/>
      <c r="W2" s="385"/>
      <c r="X2" s="96"/>
      <c r="Y2" s="96"/>
      <c r="Z2" s="96"/>
      <c r="AA2" s="96"/>
      <c r="AB2" s="96"/>
      <c r="AC2" s="96"/>
      <c r="AD2" s="96"/>
    </row>
    <row r="3" spans="1:32" ht="15" customHeight="1" x14ac:dyDescent="0.2">
      <c r="A3" s="386" t="s">
        <v>475</v>
      </c>
      <c r="B3" s="386"/>
      <c r="C3" s="386"/>
      <c r="D3" s="386"/>
      <c r="E3" s="386"/>
      <c r="F3" s="386"/>
      <c r="G3" s="386"/>
      <c r="H3" s="386"/>
      <c r="I3" s="386"/>
      <c r="J3" s="386"/>
      <c r="K3" s="386"/>
      <c r="L3" s="386"/>
      <c r="M3" s="386"/>
      <c r="N3" s="386"/>
      <c r="O3" s="386"/>
      <c r="P3" s="386"/>
      <c r="Q3" s="386"/>
      <c r="R3" s="386"/>
      <c r="S3" s="386"/>
      <c r="T3" s="386"/>
      <c r="U3" s="386"/>
      <c r="V3" s="386"/>
      <c r="W3" s="386"/>
      <c r="X3" s="96"/>
      <c r="Y3" s="96"/>
      <c r="Z3" s="96"/>
      <c r="AA3" s="96"/>
      <c r="AB3" s="96"/>
      <c r="AC3" s="96"/>
      <c r="AD3" s="96"/>
    </row>
    <row r="4" spans="1:32" ht="14.1" customHeight="1" x14ac:dyDescent="0.2">
      <c r="A4" s="697" t="s">
        <v>121</v>
      </c>
      <c r="B4" s="698"/>
      <c r="C4" s="701" t="str">
        <f>IF('Client Info'!B2="","",'Client Info'!B2)</f>
        <v/>
      </c>
      <c r="D4" s="701"/>
      <c r="E4" s="701"/>
      <c r="F4" s="701"/>
      <c r="G4" s="701"/>
      <c r="H4" s="701"/>
      <c r="I4" s="701"/>
      <c r="J4" s="703" t="s">
        <v>157</v>
      </c>
      <c r="K4" s="703"/>
      <c r="L4" s="701" t="str">
        <f>IF('Client Info'!B6="","",'Client Info'!B6)</f>
        <v/>
      </c>
      <c r="M4" s="701"/>
      <c r="N4" s="701"/>
      <c r="O4" s="701"/>
      <c r="P4" s="701"/>
      <c r="Q4" s="701"/>
      <c r="R4" s="701"/>
      <c r="S4" s="705" t="s">
        <v>166</v>
      </c>
      <c r="T4" s="707"/>
      <c r="U4" s="707"/>
      <c r="V4" s="707"/>
      <c r="W4" s="708"/>
      <c r="X4" s="96"/>
      <c r="Y4" s="96"/>
      <c r="Z4" s="96"/>
      <c r="AA4" s="96"/>
      <c r="AB4" s="96"/>
      <c r="AC4" s="96"/>
      <c r="AD4" s="96"/>
    </row>
    <row r="5" spans="1:32" ht="14.1" customHeight="1" x14ac:dyDescent="0.2">
      <c r="A5" s="699"/>
      <c r="B5" s="700"/>
      <c r="C5" s="702"/>
      <c r="D5" s="702"/>
      <c r="E5" s="702"/>
      <c r="F5" s="702"/>
      <c r="G5" s="702"/>
      <c r="H5" s="702"/>
      <c r="I5" s="702"/>
      <c r="J5" s="704"/>
      <c r="K5" s="704"/>
      <c r="L5" s="702"/>
      <c r="M5" s="702"/>
      <c r="N5" s="702"/>
      <c r="O5" s="702"/>
      <c r="P5" s="702"/>
      <c r="Q5" s="702"/>
      <c r="R5" s="702"/>
      <c r="S5" s="706"/>
      <c r="T5" s="709"/>
      <c r="U5" s="709"/>
      <c r="V5" s="709"/>
      <c r="W5" s="710"/>
      <c r="X5" s="96"/>
      <c r="Y5" s="96"/>
      <c r="Z5" s="96"/>
      <c r="AA5" s="96"/>
      <c r="AB5" s="96"/>
      <c r="AC5" s="96"/>
      <c r="AD5" s="96"/>
    </row>
    <row r="6" spans="1:32" ht="15" customHeight="1" x14ac:dyDescent="0.2">
      <c r="A6" s="399" t="s">
        <v>168</v>
      </c>
      <c r="B6" s="400"/>
      <c r="C6" s="400"/>
      <c r="D6" s="400"/>
      <c r="E6" s="400"/>
      <c r="F6" s="400"/>
      <c r="G6" s="400"/>
      <c r="H6" s="400"/>
      <c r="I6" s="400"/>
      <c r="J6" s="400"/>
      <c r="K6" s="400"/>
      <c r="L6" s="400"/>
      <c r="M6" s="400"/>
      <c r="N6" s="400"/>
      <c r="O6" s="400"/>
      <c r="P6" s="400"/>
      <c r="Q6" s="400"/>
      <c r="R6" s="400"/>
      <c r="S6" s="400"/>
      <c r="T6" s="400"/>
      <c r="U6" s="400"/>
      <c r="V6" s="400"/>
      <c r="W6" s="401"/>
      <c r="X6" s="96"/>
      <c r="Y6" s="96"/>
      <c r="Z6" s="96"/>
      <c r="AA6" s="96"/>
      <c r="AB6" s="96"/>
      <c r="AC6" s="96"/>
      <c r="AD6" s="96"/>
    </row>
    <row r="7" spans="1:32" ht="31.5" customHeight="1" x14ac:dyDescent="0.2">
      <c r="A7" s="690" t="s">
        <v>491</v>
      </c>
      <c r="B7" s="691"/>
      <c r="C7" s="691"/>
      <c r="D7" s="691"/>
      <c r="E7" s="691"/>
      <c r="F7" s="691"/>
      <c r="G7" s="691"/>
      <c r="H7" s="691"/>
      <c r="I7" s="691"/>
      <c r="J7" s="691"/>
      <c r="K7" s="691"/>
      <c r="L7" s="691"/>
      <c r="M7" s="691"/>
      <c r="N7" s="691"/>
      <c r="O7" s="691"/>
      <c r="P7" s="691"/>
      <c r="Q7" s="691"/>
      <c r="R7" s="691"/>
      <c r="S7" s="691"/>
      <c r="T7" s="691"/>
      <c r="U7" s="691"/>
      <c r="V7" s="691"/>
      <c r="W7" s="692"/>
      <c r="X7" s="96"/>
      <c r="Y7" s="96"/>
      <c r="Z7" s="96"/>
      <c r="AA7" s="96"/>
      <c r="AB7" s="96"/>
      <c r="AC7" s="96"/>
      <c r="AD7" s="96"/>
    </row>
    <row r="8" spans="1:32" ht="18" customHeight="1" x14ac:dyDescent="0.2">
      <c r="A8" s="661" t="s">
        <v>473</v>
      </c>
      <c r="B8" s="662"/>
      <c r="C8" s="662"/>
      <c r="D8" s="658"/>
      <c r="E8" s="658"/>
      <c r="F8" s="658"/>
      <c r="G8" s="658"/>
      <c r="H8" s="658"/>
      <c r="I8" s="658"/>
      <c r="J8" s="658"/>
      <c r="K8" s="658"/>
      <c r="L8" s="658"/>
      <c r="M8" s="658"/>
      <c r="N8" s="658"/>
      <c r="O8" s="658"/>
      <c r="P8" s="658"/>
      <c r="Q8" s="658"/>
      <c r="R8" s="658"/>
      <c r="S8" s="658"/>
      <c r="T8" s="658"/>
      <c r="U8" s="658"/>
      <c r="V8" s="658"/>
      <c r="W8" s="659"/>
      <c r="X8" s="96"/>
      <c r="Y8" s="96"/>
      <c r="Z8" s="96"/>
      <c r="AA8" s="96"/>
      <c r="AB8" s="96" t="s">
        <v>467</v>
      </c>
      <c r="AC8" s="96" t="s">
        <v>468</v>
      </c>
      <c r="AD8" s="96"/>
    </row>
    <row r="9" spans="1:32" ht="18" customHeight="1" x14ac:dyDescent="0.2">
      <c r="A9" s="663"/>
      <c r="B9" s="664"/>
      <c r="C9" s="664"/>
      <c r="D9" s="658"/>
      <c r="E9" s="658"/>
      <c r="F9" s="658"/>
      <c r="G9" s="658"/>
      <c r="H9" s="658"/>
      <c r="I9" s="658"/>
      <c r="J9" s="658"/>
      <c r="K9" s="658"/>
      <c r="L9" s="658"/>
      <c r="M9" s="658"/>
      <c r="N9" s="658"/>
      <c r="O9" s="658"/>
      <c r="P9" s="658"/>
      <c r="Q9" s="658"/>
      <c r="R9" s="658"/>
      <c r="S9" s="658"/>
      <c r="T9" s="658"/>
      <c r="U9" s="658"/>
      <c r="V9" s="658"/>
      <c r="W9" s="659"/>
      <c r="X9" s="96"/>
      <c r="Y9" s="96"/>
      <c r="Z9" s="96"/>
      <c r="AA9" s="96"/>
      <c r="AB9" s="96"/>
      <c r="AC9" s="96"/>
      <c r="AD9" s="96"/>
    </row>
    <row r="10" spans="1:32" ht="18" customHeight="1" x14ac:dyDescent="0.2">
      <c r="A10" s="665"/>
      <c r="B10" s="666"/>
      <c r="C10" s="666"/>
      <c r="D10" s="660"/>
      <c r="E10" s="660"/>
      <c r="F10" s="660"/>
      <c r="G10" s="660"/>
      <c r="H10" s="660"/>
      <c r="I10" s="660"/>
      <c r="J10" s="660"/>
      <c r="K10" s="660"/>
      <c r="L10" s="660"/>
      <c r="M10" s="660"/>
      <c r="N10" s="660"/>
      <c r="O10" s="660"/>
      <c r="P10" s="660"/>
      <c r="Q10" s="660"/>
      <c r="R10" s="660"/>
      <c r="S10" s="660"/>
      <c r="T10" s="660"/>
      <c r="U10" s="660"/>
      <c r="V10" s="660"/>
      <c r="W10" s="389"/>
      <c r="X10" s="96"/>
      <c r="Y10" s="96"/>
      <c r="Z10" s="96"/>
      <c r="AA10" s="96"/>
      <c r="AB10" s="96"/>
      <c r="AC10" s="96"/>
      <c r="AD10" s="96"/>
    </row>
    <row r="11" spans="1:32" s="239" customFormat="1" ht="18" customHeight="1" x14ac:dyDescent="0.25">
      <c r="A11" s="669" t="s">
        <v>492</v>
      </c>
      <c r="B11" s="693"/>
      <c r="C11" s="693"/>
      <c r="D11" s="693"/>
      <c r="E11" s="693"/>
      <c r="F11" s="694"/>
      <c r="G11" s="694"/>
      <c r="H11" s="694"/>
      <c r="I11" s="694"/>
      <c r="J11" s="694"/>
      <c r="K11" s="694"/>
      <c r="L11" s="694"/>
      <c r="M11" s="694"/>
      <c r="N11" s="694"/>
      <c r="O11" s="694"/>
      <c r="P11" s="694"/>
      <c r="Q11" s="694"/>
      <c r="R11" s="694"/>
      <c r="S11" s="694"/>
      <c r="T11" s="694"/>
      <c r="U11" s="694"/>
      <c r="V11" s="694"/>
      <c r="W11" s="695"/>
      <c r="X11" s="238"/>
      <c r="Y11" s="238"/>
      <c r="Z11" s="238"/>
      <c r="AA11" s="238"/>
      <c r="AB11" s="238"/>
      <c r="AC11" s="238"/>
      <c r="AD11" s="238"/>
    </row>
    <row r="12" spans="1:32" s="233" customFormat="1" ht="37.5" customHeight="1" x14ac:dyDescent="0.25">
      <c r="A12" s="669" t="s">
        <v>484</v>
      </c>
      <c r="B12" s="670"/>
      <c r="C12" s="670"/>
      <c r="D12" s="670"/>
      <c r="E12" s="670"/>
      <c r="F12" s="670"/>
      <c r="G12" s="670"/>
      <c r="H12" s="670"/>
      <c r="I12" s="670"/>
      <c r="J12" s="670"/>
      <c r="K12" s="670"/>
      <c r="L12" s="670"/>
      <c r="M12" s="670"/>
      <c r="N12" s="670"/>
      <c r="O12" s="670"/>
      <c r="P12" s="670"/>
      <c r="Q12" s="670"/>
      <c r="R12" s="670"/>
      <c r="S12" s="688"/>
      <c r="T12" s="688"/>
      <c r="U12" s="688"/>
      <c r="V12" s="688"/>
      <c r="W12" s="689"/>
      <c r="X12" s="232"/>
      <c r="Y12" s="232"/>
      <c r="Z12" s="667"/>
      <c r="AA12" s="667"/>
      <c r="AB12" s="667"/>
      <c r="AC12" s="667"/>
      <c r="AD12" s="667"/>
      <c r="AE12" s="667"/>
      <c r="AF12" s="667"/>
    </row>
    <row r="13" spans="1:32" ht="15" customHeight="1" x14ac:dyDescent="0.2">
      <c r="A13" s="236"/>
      <c r="B13" s="683" t="s">
        <v>434</v>
      </c>
      <c r="C13" s="683"/>
      <c r="D13" s="683"/>
      <c r="E13" s="683"/>
      <c r="F13" s="683"/>
      <c r="G13" s="683"/>
      <c r="H13" s="683"/>
      <c r="I13" s="683"/>
      <c r="J13" s="683"/>
      <c r="K13" s="683"/>
      <c r="L13" s="683"/>
      <c r="M13" s="683"/>
      <c r="N13" s="683"/>
      <c r="O13" s="683"/>
      <c r="P13" s="683"/>
      <c r="Q13" s="683"/>
      <c r="R13" s="683"/>
      <c r="S13" s="683"/>
      <c r="T13" s="684"/>
      <c r="U13" s="685" t="s">
        <v>463</v>
      </c>
      <c r="V13" s="685"/>
      <c r="W13" s="685"/>
      <c r="X13" s="96"/>
      <c r="Y13" s="96"/>
      <c r="Z13" s="96"/>
      <c r="AA13" s="96"/>
      <c r="AB13" s="96"/>
      <c r="AC13" s="96"/>
      <c r="AD13" s="96"/>
    </row>
    <row r="14" spans="1:32" ht="23.25" customHeight="1" x14ac:dyDescent="0.2">
      <c r="A14" s="95" t="s">
        <v>146</v>
      </c>
      <c r="B14" s="686" t="s">
        <v>474</v>
      </c>
      <c r="C14" s="686"/>
      <c r="D14" s="686"/>
      <c r="E14" s="686"/>
      <c r="F14" s="686"/>
      <c r="G14" s="686"/>
      <c r="H14" s="686"/>
      <c r="I14" s="686"/>
      <c r="J14" s="686"/>
      <c r="K14" s="686"/>
      <c r="L14" s="686"/>
      <c r="M14" s="686"/>
      <c r="N14" s="686"/>
      <c r="O14" s="686"/>
      <c r="P14" s="686"/>
      <c r="Q14" s="686"/>
      <c r="R14" s="686"/>
      <c r="S14" s="686"/>
      <c r="T14" s="687"/>
      <c r="U14" s="374" t="s">
        <v>476</v>
      </c>
      <c r="V14" s="374"/>
      <c r="W14" s="374"/>
      <c r="X14" s="96"/>
      <c r="Y14" s="96"/>
      <c r="Z14" s="96"/>
      <c r="AA14" s="96"/>
      <c r="AB14" s="96"/>
      <c r="AC14" s="96"/>
      <c r="AD14" s="96"/>
    </row>
    <row r="15" spans="1:32" ht="15" customHeight="1" x14ac:dyDescent="0.2">
      <c r="A15" s="95"/>
      <c r="B15" s="365" t="s">
        <v>479</v>
      </c>
      <c r="C15" s="366"/>
      <c r="D15" s="366"/>
      <c r="E15" s="366"/>
      <c r="F15" s="366"/>
      <c r="G15" s="366"/>
      <c r="H15" s="366"/>
      <c r="I15" s="366"/>
      <c r="J15" s="366"/>
      <c r="K15" s="366"/>
      <c r="L15" s="366"/>
      <c r="M15" s="366"/>
      <c r="N15" s="366"/>
      <c r="O15" s="366"/>
      <c r="P15" s="366"/>
      <c r="Q15" s="366"/>
      <c r="R15" s="366"/>
      <c r="S15" s="366"/>
      <c r="T15" s="366"/>
      <c r="U15" s="668"/>
      <c r="V15" s="668"/>
      <c r="W15" s="668"/>
      <c r="X15" s="96"/>
      <c r="Y15" s="96"/>
      <c r="Z15" s="96"/>
      <c r="AA15" s="96"/>
      <c r="AB15" s="96"/>
      <c r="AC15" s="96"/>
      <c r="AD15" s="96"/>
    </row>
    <row r="16" spans="1:32" ht="15" customHeight="1" x14ac:dyDescent="0.2">
      <c r="A16" s="95" t="s">
        <v>147</v>
      </c>
      <c r="B16" s="365" t="s">
        <v>437</v>
      </c>
      <c r="C16" s="366"/>
      <c r="D16" s="366"/>
      <c r="E16" s="366"/>
      <c r="F16" s="366"/>
      <c r="G16" s="366"/>
      <c r="H16" s="366"/>
      <c r="I16" s="366"/>
      <c r="J16" s="366"/>
      <c r="K16" s="366"/>
      <c r="L16" s="366"/>
      <c r="M16" s="366"/>
      <c r="N16" s="366"/>
      <c r="O16" s="366"/>
      <c r="P16" s="366"/>
      <c r="Q16" s="366"/>
      <c r="R16" s="366"/>
      <c r="S16" s="366"/>
      <c r="T16" s="366"/>
      <c r="U16" s="368"/>
      <c r="V16" s="368"/>
      <c r="W16" s="368"/>
      <c r="X16" s="96"/>
      <c r="Y16" s="96"/>
      <c r="Z16" s="96"/>
      <c r="AA16" s="96"/>
      <c r="AB16" s="96"/>
      <c r="AC16" s="96"/>
      <c r="AD16" s="96"/>
    </row>
    <row r="17" spans="1:32" ht="24" customHeight="1" x14ac:dyDescent="0.2">
      <c r="A17" s="95" t="s">
        <v>219</v>
      </c>
      <c r="B17" s="383" t="s">
        <v>487</v>
      </c>
      <c r="C17" s="383"/>
      <c r="D17" s="383"/>
      <c r="E17" s="383"/>
      <c r="F17" s="383"/>
      <c r="G17" s="383"/>
      <c r="H17" s="383"/>
      <c r="I17" s="383"/>
      <c r="J17" s="383"/>
      <c r="K17" s="383"/>
      <c r="L17" s="383"/>
      <c r="M17" s="383"/>
      <c r="N17" s="383"/>
      <c r="O17" s="383"/>
      <c r="P17" s="383"/>
      <c r="Q17" s="383"/>
      <c r="R17" s="383"/>
      <c r="S17" s="383"/>
      <c r="T17" s="365"/>
      <c r="U17" s="374" t="s">
        <v>476</v>
      </c>
      <c r="V17" s="374"/>
      <c r="W17" s="374"/>
      <c r="X17" s="96"/>
      <c r="Y17" s="96"/>
      <c r="Z17" s="96"/>
      <c r="AA17" s="96"/>
      <c r="AB17" s="96"/>
      <c r="AC17" s="96"/>
      <c r="AD17" s="96"/>
    </row>
    <row r="18" spans="1:32" ht="24" customHeight="1" x14ac:dyDescent="0.2">
      <c r="A18" s="95" t="s">
        <v>220</v>
      </c>
      <c r="B18" s="365" t="s">
        <v>433</v>
      </c>
      <c r="C18" s="366"/>
      <c r="D18" s="366"/>
      <c r="E18" s="366"/>
      <c r="F18" s="366"/>
      <c r="G18" s="366"/>
      <c r="H18" s="366"/>
      <c r="I18" s="366"/>
      <c r="J18" s="366"/>
      <c r="K18" s="366"/>
      <c r="L18" s="366"/>
      <c r="M18" s="366"/>
      <c r="N18" s="366"/>
      <c r="O18" s="366"/>
      <c r="P18" s="366"/>
      <c r="Q18" s="366"/>
      <c r="R18" s="366"/>
      <c r="S18" s="366"/>
      <c r="T18" s="366"/>
      <c r="U18" s="368"/>
      <c r="V18" s="368"/>
      <c r="W18" s="368"/>
      <c r="X18" s="96"/>
      <c r="Y18" s="96"/>
      <c r="Z18" s="96"/>
      <c r="AA18" s="96"/>
      <c r="AB18" s="96"/>
      <c r="AC18" s="96"/>
      <c r="AD18" s="96"/>
    </row>
    <row r="19" spans="1:32" ht="24" customHeight="1" x14ac:dyDescent="0.2">
      <c r="A19" s="95" t="s">
        <v>221</v>
      </c>
      <c r="B19" s="383" t="s">
        <v>432</v>
      </c>
      <c r="C19" s="383"/>
      <c r="D19" s="383"/>
      <c r="E19" s="383"/>
      <c r="F19" s="383"/>
      <c r="G19" s="383"/>
      <c r="H19" s="383"/>
      <c r="I19" s="383"/>
      <c r="J19" s="383"/>
      <c r="K19" s="383"/>
      <c r="L19" s="383"/>
      <c r="M19" s="383"/>
      <c r="N19" s="383"/>
      <c r="O19" s="383"/>
      <c r="P19" s="383"/>
      <c r="Q19" s="383"/>
      <c r="R19" s="383"/>
      <c r="S19" s="383"/>
      <c r="T19" s="365"/>
      <c r="U19" s="368"/>
      <c r="V19" s="368"/>
      <c r="W19" s="368"/>
      <c r="X19" s="96"/>
      <c r="Y19" s="96"/>
      <c r="Z19" s="96"/>
      <c r="AA19" s="96"/>
      <c r="AB19" s="96"/>
      <c r="AC19" s="96"/>
      <c r="AD19" s="96"/>
    </row>
    <row r="20" spans="1:32" ht="15" customHeight="1" x14ac:dyDescent="0.2">
      <c r="A20" s="95" t="s">
        <v>222</v>
      </c>
      <c r="B20" s="365" t="s">
        <v>423</v>
      </c>
      <c r="C20" s="366"/>
      <c r="D20" s="366"/>
      <c r="E20" s="366"/>
      <c r="F20" s="366"/>
      <c r="G20" s="366"/>
      <c r="H20" s="366"/>
      <c r="I20" s="366"/>
      <c r="J20" s="366"/>
      <c r="K20" s="366"/>
      <c r="L20" s="366"/>
      <c r="M20" s="366"/>
      <c r="N20" s="366"/>
      <c r="O20" s="366"/>
      <c r="P20" s="366"/>
      <c r="Q20" s="366"/>
      <c r="R20" s="366"/>
      <c r="S20" s="366"/>
      <c r="T20" s="366"/>
      <c r="U20" s="382"/>
      <c r="V20" s="379"/>
      <c r="W20" s="237" t="s">
        <v>227</v>
      </c>
      <c r="X20" s="96"/>
      <c r="Y20" s="96"/>
      <c r="Z20" s="96"/>
      <c r="AA20" s="96"/>
      <c r="AB20" s="96"/>
      <c r="AC20" s="96"/>
      <c r="AD20" s="96"/>
    </row>
    <row r="21" spans="1:32" ht="15" customHeight="1" x14ac:dyDescent="0.2">
      <c r="A21" s="95" t="s">
        <v>223</v>
      </c>
      <c r="B21" s="383" t="s">
        <v>469</v>
      </c>
      <c r="C21" s="383"/>
      <c r="D21" s="383"/>
      <c r="E21" s="383"/>
      <c r="F21" s="383"/>
      <c r="G21" s="383"/>
      <c r="H21" s="383"/>
      <c r="I21" s="383"/>
      <c r="J21" s="383"/>
      <c r="K21" s="383"/>
      <c r="L21" s="383"/>
      <c r="M21" s="383"/>
      <c r="N21" s="383"/>
      <c r="O21" s="383"/>
      <c r="P21" s="383"/>
      <c r="Q21" s="383"/>
      <c r="R21" s="383"/>
      <c r="S21" s="383"/>
      <c r="T21" s="365"/>
      <c r="U21" s="382"/>
      <c r="V21" s="379"/>
      <c r="W21" s="237" t="s">
        <v>227</v>
      </c>
      <c r="X21" s="96"/>
      <c r="Y21" s="96"/>
      <c r="Z21" s="96"/>
      <c r="AA21" s="96"/>
      <c r="AB21" s="96"/>
      <c r="AC21" s="96"/>
      <c r="AD21" s="96"/>
    </row>
    <row r="22" spans="1:32" ht="15" customHeight="1" x14ac:dyDescent="0.2">
      <c r="A22" s="95" t="s">
        <v>470</v>
      </c>
      <c r="B22" s="383" t="s">
        <v>471</v>
      </c>
      <c r="C22" s="383"/>
      <c r="D22" s="383"/>
      <c r="E22" s="383"/>
      <c r="F22" s="383"/>
      <c r="G22" s="383"/>
      <c r="H22" s="383"/>
      <c r="I22" s="383"/>
      <c r="J22" s="383"/>
      <c r="K22" s="383"/>
      <c r="L22" s="383"/>
      <c r="M22" s="383"/>
      <c r="N22" s="383"/>
      <c r="O22" s="383"/>
      <c r="P22" s="383"/>
      <c r="Q22" s="383"/>
      <c r="R22" s="383"/>
      <c r="S22" s="383"/>
      <c r="T22" s="365"/>
      <c r="U22" s="382"/>
      <c r="V22" s="379"/>
      <c r="W22" s="237" t="s">
        <v>227</v>
      </c>
      <c r="X22" s="96"/>
      <c r="Y22" s="96"/>
      <c r="Z22" s="96"/>
      <c r="AA22" s="96"/>
      <c r="AB22" s="96"/>
      <c r="AC22" s="96"/>
      <c r="AD22" s="96"/>
    </row>
    <row r="23" spans="1:32" ht="24" customHeight="1" x14ac:dyDescent="0.2">
      <c r="A23" s="95" t="s">
        <v>225</v>
      </c>
      <c r="B23" s="383" t="s">
        <v>481</v>
      </c>
      <c r="C23" s="383"/>
      <c r="D23" s="383"/>
      <c r="E23" s="383"/>
      <c r="F23" s="383"/>
      <c r="G23" s="383"/>
      <c r="H23" s="383"/>
      <c r="I23" s="383"/>
      <c r="J23" s="383"/>
      <c r="K23" s="383"/>
      <c r="L23" s="383"/>
      <c r="M23" s="383"/>
      <c r="N23" s="383"/>
      <c r="O23" s="383"/>
      <c r="P23" s="383"/>
      <c r="Q23" s="383"/>
      <c r="R23" s="383"/>
      <c r="S23" s="383"/>
      <c r="T23" s="365"/>
      <c r="U23" s="374" t="s">
        <v>476</v>
      </c>
      <c r="V23" s="374"/>
      <c r="W23" s="374"/>
      <c r="X23" s="96"/>
      <c r="Y23" s="96"/>
      <c r="Z23" s="96"/>
      <c r="AA23" s="96"/>
      <c r="AB23" s="96"/>
      <c r="AC23" s="96"/>
      <c r="AD23" s="96"/>
    </row>
    <row r="24" spans="1:32" ht="15" customHeight="1" x14ac:dyDescent="0.2">
      <c r="A24" s="95"/>
      <c r="B24" s="365" t="s">
        <v>425</v>
      </c>
      <c r="C24" s="366"/>
      <c r="D24" s="366"/>
      <c r="E24" s="366"/>
      <c r="F24" s="366"/>
      <c r="G24" s="366"/>
      <c r="H24" s="366"/>
      <c r="I24" s="366"/>
      <c r="J24" s="366"/>
      <c r="K24" s="366"/>
      <c r="L24" s="366"/>
      <c r="M24" s="366"/>
      <c r="N24" s="366"/>
      <c r="O24" s="366"/>
      <c r="P24" s="366"/>
      <c r="Q24" s="366"/>
      <c r="R24" s="366"/>
      <c r="S24" s="366"/>
      <c r="T24" s="366"/>
      <c r="U24" s="671" t="s">
        <v>477</v>
      </c>
      <c r="V24" s="375"/>
      <c r="W24" s="672"/>
      <c r="X24" s="96"/>
      <c r="Y24" s="96"/>
      <c r="Z24" s="96"/>
      <c r="AA24" s="96"/>
      <c r="AB24" s="96"/>
      <c r="AC24" s="96"/>
      <c r="AD24" s="96"/>
    </row>
    <row r="25" spans="1:32" ht="24" customHeight="1" x14ac:dyDescent="0.2">
      <c r="A25" s="95" t="s">
        <v>226</v>
      </c>
      <c r="B25" s="365" t="s">
        <v>480</v>
      </c>
      <c r="C25" s="366"/>
      <c r="D25" s="366"/>
      <c r="E25" s="366"/>
      <c r="F25" s="366"/>
      <c r="G25" s="366"/>
      <c r="H25" s="366"/>
      <c r="I25" s="366"/>
      <c r="J25" s="366"/>
      <c r="K25" s="366"/>
      <c r="L25" s="366"/>
      <c r="M25" s="366"/>
      <c r="N25" s="366"/>
      <c r="O25" s="366"/>
      <c r="P25" s="366"/>
      <c r="Q25" s="366"/>
      <c r="R25" s="366"/>
      <c r="S25" s="366"/>
      <c r="T25" s="366"/>
      <c r="U25" s="374" t="s">
        <v>476</v>
      </c>
      <c r="V25" s="374"/>
      <c r="W25" s="374"/>
      <c r="X25" s="96"/>
      <c r="Y25" s="656"/>
      <c r="Z25" s="656"/>
      <c r="AA25" s="656"/>
      <c r="AB25" s="656"/>
      <c r="AC25" s="656"/>
      <c r="AD25" s="656"/>
      <c r="AE25" s="657"/>
      <c r="AF25" s="657"/>
    </row>
    <row r="26" spans="1:32" ht="15" customHeight="1" x14ac:dyDescent="0.2">
      <c r="A26" s="95"/>
      <c r="B26" s="365" t="s">
        <v>426</v>
      </c>
      <c r="C26" s="366"/>
      <c r="D26" s="366"/>
      <c r="E26" s="366"/>
      <c r="F26" s="366"/>
      <c r="G26" s="366"/>
      <c r="H26" s="366"/>
      <c r="I26" s="366"/>
      <c r="J26" s="366"/>
      <c r="K26" s="366"/>
      <c r="L26" s="366"/>
      <c r="M26" s="366"/>
      <c r="N26" s="366"/>
      <c r="O26" s="366"/>
      <c r="P26" s="366"/>
      <c r="Q26" s="366"/>
      <c r="R26" s="366"/>
      <c r="S26" s="366"/>
      <c r="T26" s="366"/>
      <c r="U26" s="374" t="s">
        <v>478</v>
      </c>
      <c r="V26" s="374"/>
      <c r="W26" s="374"/>
      <c r="X26" s="96"/>
      <c r="Y26" s="96"/>
      <c r="Z26" s="96"/>
      <c r="AA26" s="96"/>
      <c r="AB26" s="96"/>
      <c r="AC26" s="96"/>
      <c r="AD26" s="96"/>
    </row>
    <row r="27" spans="1:32" ht="15" customHeight="1" x14ac:dyDescent="0.2">
      <c r="A27" s="95" t="s">
        <v>228</v>
      </c>
      <c r="B27" s="365" t="s">
        <v>439</v>
      </c>
      <c r="C27" s="366"/>
      <c r="D27" s="366"/>
      <c r="E27" s="366"/>
      <c r="F27" s="366"/>
      <c r="G27" s="366"/>
      <c r="H27" s="366"/>
      <c r="I27" s="366"/>
      <c r="J27" s="366"/>
      <c r="K27" s="366"/>
      <c r="L27" s="366"/>
      <c r="M27" s="366"/>
      <c r="N27" s="366"/>
      <c r="O27" s="366"/>
      <c r="P27" s="366"/>
      <c r="Q27" s="366"/>
      <c r="R27" s="366"/>
      <c r="S27" s="366"/>
      <c r="T27" s="366"/>
      <c r="U27" s="382"/>
      <c r="V27" s="379"/>
      <c r="W27" s="237" t="s">
        <v>227</v>
      </c>
      <c r="X27" s="96"/>
      <c r="Y27" s="96"/>
      <c r="Z27" s="96"/>
      <c r="AA27" s="96"/>
      <c r="AB27" s="96"/>
      <c r="AC27" s="96"/>
      <c r="AD27" s="96"/>
    </row>
    <row r="28" spans="1:32" ht="15" customHeight="1" x14ac:dyDescent="0.2">
      <c r="A28" s="95" t="s">
        <v>229</v>
      </c>
      <c r="B28" s="369" t="s">
        <v>236</v>
      </c>
      <c r="C28" s="369"/>
      <c r="D28" s="369"/>
      <c r="E28" s="369"/>
      <c r="F28" s="369"/>
      <c r="G28" s="369"/>
      <c r="H28" s="369"/>
      <c r="I28" s="369"/>
      <c r="J28" s="369"/>
      <c r="K28" s="379"/>
      <c r="L28" s="379"/>
      <c r="M28" s="379"/>
      <c r="N28" s="379"/>
      <c r="O28" s="379"/>
      <c r="P28" s="379"/>
      <c r="Q28" s="379"/>
      <c r="R28" s="379"/>
      <c r="S28" s="379"/>
      <c r="T28" s="379"/>
      <c r="U28" s="379"/>
      <c r="V28" s="379"/>
      <c r="W28" s="380"/>
      <c r="X28" s="96"/>
      <c r="Y28" s="96"/>
      <c r="Z28" s="96"/>
      <c r="AA28" s="96"/>
      <c r="AB28" s="96"/>
      <c r="AC28" s="96"/>
      <c r="AD28" s="96"/>
    </row>
    <row r="29" spans="1:32" s="226" customFormat="1" ht="24" customHeight="1" x14ac:dyDescent="0.2">
      <c r="A29" s="95" t="s">
        <v>230</v>
      </c>
      <c r="B29" s="369" t="s">
        <v>440</v>
      </c>
      <c r="C29" s="369"/>
      <c r="D29" s="369"/>
      <c r="E29" s="369"/>
      <c r="F29" s="369"/>
      <c r="G29" s="369"/>
      <c r="H29" s="369"/>
      <c r="I29" s="369"/>
      <c r="J29" s="369"/>
      <c r="K29" s="369"/>
      <c r="L29" s="369"/>
      <c r="M29" s="369"/>
      <c r="N29" s="369"/>
      <c r="O29" s="369"/>
      <c r="P29" s="369"/>
      <c r="Q29" s="369"/>
      <c r="R29" s="369"/>
      <c r="S29" s="369"/>
      <c r="T29" s="369"/>
      <c r="U29" s="381"/>
      <c r="V29" s="381"/>
      <c r="W29" s="381"/>
      <c r="X29" s="225"/>
      <c r="Y29" s="225"/>
      <c r="Z29" s="225"/>
      <c r="AA29" s="225"/>
      <c r="AB29" s="225"/>
      <c r="AC29" s="225"/>
      <c r="AD29" s="225"/>
    </row>
    <row r="30" spans="1:32" ht="15" customHeight="1" x14ac:dyDescent="0.2">
      <c r="A30" s="95"/>
      <c r="B30" s="375" t="s">
        <v>238</v>
      </c>
      <c r="C30" s="375"/>
      <c r="D30" s="375"/>
      <c r="E30" s="375"/>
      <c r="F30" s="673"/>
      <c r="G30" s="673"/>
      <c r="H30" s="673"/>
      <c r="I30" s="673"/>
      <c r="J30" s="673"/>
      <c r="K30" s="673"/>
      <c r="L30" s="673"/>
      <c r="M30" s="673"/>
      <c r="N30" s="673"/>
      <c r="O30" s="673"/>
      <c r="P30" s="234" t="s">
        <v>441</v>
      </c>
      <c r="Q30" s="234"/>
      <c r="R30" s="674"/>
      <c r="S30" s="674"/>
      <c r="T30" s="675"/>
      <c r="U30" s="374" t="s">
        <v>476</v>
      </c>
      <c r="V30" s="374"/>
      <c r="W30" s="374"/>
      <c r="X30" s="96"/>
      <c r="Y30" s="96"/>
      <c r="Z30" s="96"/>
      <c r="AA30" s="96"/>
      <c r="AB30" s="96"/>
      <c r="AC30" s="96"/>
      <c r="AD30" s="96"/>
    </row>
    <row r="31" spans="1:32" ht="15" customHeight="1" x14ac:dyDescent="0.2">
      <c r="A31" s="95"/>
      <c r="B31" s="375" t="s">
        <v>239</v>
      </c>
      <c r="C31" s="375"/>
      <c r="D31" s="375"/>
      <c r="E31" s="375"/>
      <c r="F31" s="673"/>
      <c r="G31" s="673"/>
      <c r="H31" s="673"/>
      <c r="I31" s="673"/>
      <c r="J31" s="673"/>
      <c r="K31" s="673"/>
      <c r="L31" s="673"/>
      <c r="M31" s="673"/>
      <c r="N31" s="673"/>
      <c r="O31" s="673"/>
      <c r="P31" s="234" t="s">
        <v>441</v>
      </c>
      <c r="Q31" s="234"/>
      <c r="R31" s="674"/>
      <c r="S31" s="674"/>
      <c r="T31" s="675"/>
      <c r="U31" s="374" t="s">
        <v>476</v>
      </c>
      <c r="V31" s="374"/>
      <c r="W31" s="374"/>
      <c r="X31" s="96"/>
      <c r="Y31" s="96"/>
      <c r="Z31" s="96"/>
      <c r="AA31" s="96"/>
      <c r="AB31" s="96"/>
      <c r="AC31" s="96"/>
      <c r="AD31" s="96"/>
    </row>
    <row r="32" spans="1:32" ht="15" customHeight="1" x14ac:dyDescent="0.2">
      <c r="A32" s="95"/>
      <c r="B32" s="375" t="s">
        <v>240</v>
      </c>
      <c r="C32" s="375"/>
      <c r="D32" s="375"/>
      <c r="E32" s="375"/>
      <c r="F32" s="673"/>
      <c r="G32" s="673"/>
      <c r="H32" s="673"/>
      <c r="I32" s="673"/>
      <c r="J32" s="673"/>
      <c r="K32" s="673"/>
      <c r="L32" s="673"/>
      <c r="M32" s="673"/>
      <c r="N32" s="673"/>
      <c r="O32" s="673"/>
      <c r="P32" s="234" t="s">
        <v>441</v>
      </c>
      <c r="Q32" s="234"/>
      <c r="R32" s="674"/>
      <c r="S32" s="674"/>
      <c r="T32" s="675"/>
      <c r="U32" s="374" t="s">
        <v>476</v>
      </c>
      <c r="V32" s="374"/>
      <c r="W32" s="374"/>
      <c r="X32" s="96"/>
      <c r="Y32" s="96"/>
      <c r="Z32" s="96"/>
      <c r="AA32" s="96"/>
      <c r="AB32" s="96"/>
      <c r="AC32" s="96"/>
      <c r="AD32" s="96"/>
    </row>
    <row r="33" spans="1:30" ht="24" customHeight="1" x14ac:dyDescent="0.2">
      <c r="A33" s="95" t="s">
        <v>232</v>
      </c>
      <c r="B33" s="365" t="s">
        <v>483</v>
      </c>
      <c r="C33" s="366"/>
      <c r="D33" s="366"/>
      <c r="E33" s="366"/>
      <c r="F33" s="366"/>
      <c r="G33" s="366"/>
      <c r="H33" s="366"/>
      <c r="I33" s="366"/>
      <c r="J33" s="366"/>
      <c r="K33" s="366"/>
      <c r="L33" s="366"/>
      <c r="M33" s="366"/>
      <c r="N33" s="366"/>
      <c r="O33" s="366"/>
      <c r="P33" s="366"/>
      <c r="Q33" s="366"/>
      <c r="R33" s="366"/>
      <c r="S33" s="366"/>
      <c r="T33" s="366"/>
      <c r="U33" s="368"/>
      <c r="V33" s="368"/>
      <c r="W33" s="368"/>
      <c r="X33" s="96"/>
      <c r="Y33" s="96"/>
      <c r="Z33" s="96"/>
      <c r="AA33" s="96"/>
      <c r="AB33" s="96"/>
      <c r="AC33" s="96"/>
      <c r="AD33" s="96"/>
    </row>
    <row r="34" spans="1:30" ht="15" customHeight="1" x14ac:dyDescent="0.2">
      <c r="A34" s="95"/>
      <c r="B34" s="375" t="s">
        <v>238</v>
      </c>
      <c r="C34" s="375"/>
      <c r="D34" s="375"/>
      <c r="E34" s="375"/>
      <c r="F34" s="673"/>
      <c r="G34" s="673"/>
      <c r="H34" s="673"/>
      <c r="I34" s="673"/>
      <c r="J34" s="673"/>
      <c r="K34" s="673"/>
      <c r="L34" s="673"/>
      <c r="M34" s="673"/>
      <c r="N34" s="673"/>
      <c r="O34" s="673"/>
      <c r="P34" s="234" t="s">
        <v>441</v>
      </c>
      <c r="Q34" s="234"/>
      <c r="R34" s="674"/>
      <c r="S34" s="674"/>
      <c r="T34" s="675"/>
      <c r="U34" s="374" t="s">
        <v>476</v>
      </c>
      <c r="V34" s="374"/>
      <c r="W34" s="374"/>
      <c r="X34" s="96"/>
      <c r="Y34" s="96"/>
      <c r="Z34" s="96"/>
      <c r="AA34" s="96"/>
      <c r="AB34" s="96"/>
      <c r="AC34" s="96"/>
      <c r="AD34" s="96"/>
    </row>
    <row r="35" spans="1:30" ht="15" customHeight="1" x14ac:dyDescent="0.2">
      <c r="A35" s="95"/>
      <c r="B35" s="375" t="s">
        <v>239</v>
      </c>
      <c r="C35" s="375"/>
      <c r="D35" s="375"/>
      <c r="E35" s="375"/>
      <c r="F35" s="673"/>
      <c r="G35" s="673"/>
      <c r="H35" s="673"/>
      <c r="I35" s="673"/>
      <c r="J35" s="673"/>
      <c r="K35" s="673"/>
      <c r="L35" s="673"/>
      <c r="M35" s="673"/>
      <c r="N35" s="673"/>
      <c r="O35" s="673"/>
      <c r="P35" s="234" t="s">
        <v>441</v>
      </c>
      <c r="Q35" s="234"/>
      <c r="R35" s="674"/>
      <c r="S35" s="674"/>
      <c r="T35" s="675"/>
      <c r="U35" s="374" t="s">
        <v>476</v>
      </c>
      <c r="V35" s="374"/>
      <c r="W35" s="374"/>
      <c r="X35" s="96"/>
      <c r="Y35" s="96"/>
      <c r="Z35" s="96"/>
      <c r="AA35" s="96"/>
      <c r="AB35" s="96"/>
      <c r="AC35" s="96"/>
      <c r="AD35" s="96"/>
    </row>
    <row r="36" spans="1:30" ht="15" customHeight="1" x14ac:dyDescent="0.2">
      <c r="A36" s="95"/>
      <c r="B36" s="375" t="s">
        <v>240</v>
      </c>
      <c r="C36" s="375"/>
      <c r="D36" s="375"/>
      <c r="E36" s="375"/>
      <c r="F36" s="673"/>
      <c r="G36" s="673"/>
      <c r="H36" s="673"/>
      <c r="I36" s="673"/>
      <c r="J36" s="673"/>
      <c r="K36" s="673"/>
      <c r="L36" s="673"/>
      <c r="M36" s="673"/>
      <c r="N36" s="673"/>
      <c r="O36" s="673"/>
      <c r="P36" s="234" t="s">
        <v>441</v>
      </c>
      <c r="Q36" s="234"/>
      <c r="R36" s="674"/>
      <c r="S36" s="674"/>
      <c r="T36" s="675"/>
      <c r="U36" s="374" t="s">
        <v>476</v>
      </c>
      <c r="V36" s="374"/>
      <c r="W36" s="374"/>
      <c r="X36" s="96"/>
      <c r="Y36" s="96"/>
      <c r="Z36" s="96"/>
      <c r="AA36" s="96"/>
      <c r="AB36" s="96"/>
      <c r="AC36" s="96"/>
      <c r="AD36" s="96"/>
    </row>
    <row r="37" spans="1:30" ht="15" customHeight="1" x14ac:dyDescent="0.2">
      <c r="A37" s="95" t="s">
        <v>234</v>
      </c>
      <c r="B37" s="365" t="s">
        <v>472</v>
      </c>
      <c r="C37" s="366"/>
      <c r="D37" s="366"/>
      <c r="E37" s="366"/>
      <c r="F37" s="366"/>
      <c r="G37" s="366"/>
      <c r="H37" s="366"/>
      <c r="I37" s="366"/>
      <c r="J37" s="366"/>
      <c r="K37" s="366"/>
      <c r="L37" s="366"/>
      <c r="M37" s="366"/>
      <c r="N37" s="366"/>
      <c r="O37" s="366"/>
      <c r="P37" s="366"/>
      <c r="Q37" s="366"/>
      <c r="R37" s="366"/>
      <c r="S37" s="366"/>
      <c r="T37" s="367"/>
      <c r="U37" s="368"/>
      <c r="V37" s="368"/>
      <c r="W37" s="368"/>
      <c r="X37" s="96"/>
      <c r="Y37" s="96"/>
      <c r="Z37" s="96"/>
      <c r="AA37" s="96"/>
      <c r="AB37" s="96"/>
      <c r="AC37" s="96"/>
      <c r="AD37" s="96"/>
    </row>
    <row r="38" spans="1:30" ht="15" customHeight="1" x14ac:dyDescent="0.2">
      <c r="A38" s="95" t="s">
        <v>235</v>
      </c>
      <c r="B38" s="365" t="s">
        <v>243</v>
      </c>
      <c r="C38" s="366"/>
      <c r="D38" s="366"/>
      <c r="E38" s="366"/>
      <c r="F38" s="366"/>
      <c r="G38" s="366"/>
      <c r="H38" s="366"/>
      <c r="I38" s="366"/>
      <c r="J38" s="366"/>
      <c r="K38" s="366"/>
      <c r="L38" s="366"/>
      <c r="M38" s="366"/>
      <c r="N38" s="366"/>
      <c r="O38" s="366"/>
      <c r="P38" s="366"/>
      <c r="Q38" s="366"/>
      <c r="R38" s="366"/>
      <c r="S38" s="366"/>
      <c r="T38" s="367"/>
      <c r="U38" s="368"/>
      <c r="V38" s="368"/>
      <c r="W38" s="368"/>
      <c r="X38" s="96"/>
      <c r="Y38" s="96"/>
      <c r="Z38" s="96"/>
      <c r="AA38" s="96"/>
      <c r="AB38" s="96"/>
      <c r="AC38" s="96"/>
      <c r="AD38" s="96"/>
    </row>
    <row r="39" spans="1:30" ht="36" customHeight="1" x14ac:dyDescent="0.2">
      <c r="A39" s="95" t="s">
        <v>237</v>
      </c>
      <c r="B39" s="369" t="s">
        <v>482</v>
      </c>
      <c r="C39" s="369"/>
      <c r="D39" s="369"/>
      <c r="E39" s="369"/>
      <c r="F39" s="369"/>
      <c r="G39" s="369"/>
      <c r="H39" s="369"/>
      <c r="I39" s="369"/>
      <c r="J39" s="369"/>
      <c r="K39" s="369"/>
      <c r="L39" s="369"/>
      <c r="M39" s="369"/>
      <c r="N39" s="369"/>
      <c r="O39" s="369"/>
      <c r="P39" s="369"/>
      <c r="Q39" s="369"/>
      <c r="R39" s="369"/>
      <c r="S39" s="369"/>
      <c r="T39" s="370"/>
      <c r="U39" s="374" t="s">
        <v>476</v>
      </c>
      <c r="V39" s="374"/>
      <c r="W39" s="374"/>
      <c r="X39" s="96"/>
      <c r="Y39" s="96"/>
      <c r="Z39" s="96"/>
      <c r="AA39" s="96"/>
      <c r="AB39" s="96"/>
      <c r="AC39" s="96"/>
      <c r="AD39" s="96"/>
    </row>
    <row r="40" spans="1:30" ht="15" customHeight="1" x14ac:dyDescent="0.2">
      <c r="A40" s="679" t="s">
        <v>464</v>
      </c>
      <c r="B40" s="680"/>
      <c r="C40" s="680"/>
      <c r="D40" s="680"/>
      <c r="E40" s="680"/>
      <c r="F40" s="681" t="s">
        <v>465</v>
      </c>
      <c r="G40" s="681"/>
      <c r="H40" s="681"/>
      <c r="I40" s="681"/>
      <c r="J40" s="681"/>
      <c r="K40" s="681"/>
      <c r="L40" s="681"/>
      <c r="M40" s="681"/>
      <c r="N40" s="681"/>
      <c r="O40" s="681"/>
      <c r="P40" s="681"/>
      <c r="Q40" s="681"/>
      <c r="R40" s="681"/>
      <c r="S40" s="681"/>
      <c r="T40" s="681"/>
      <c r="U40" s="681"/>
      <c r="V40" s="681"/>
      <c r="W40" s="682"/>
      <c r="X40" s="96"/>
      <c r="Y40" s="96"/>
      <c r="Z40" s="96"/>
      <c r="AA40" s="96"/>
      <c r="AB40" s="96"/>
      <c r="AC40" s="96"/>
      <c r="AD40" s="96"/>
    </row>
    <row r="41" spans="1:30" ht="24" customHeight="1" x14ac:dyDescent="0.2">
      <c r="A41" s="359"/>
      <c r="B41" s="360"/>
      <c r="C41" s="360"/>
      <c r="D41" s="360"/>
      <c r="E41" s="360"/>
      <c r="F41" s="360"/>
      <c r="G41" s="360"/>
      <c r="H41" s="360"/>
      <c r="I41" s="360"/>
      <c r="J41" s="360"/>
      <c r="K41" s="360"/>
      <c r="L41" s="360"/>
      <c r="M41" s="360"/>
      <c r="N41" s="360"/>
      <c r="O41" s="360"/>
      <c r="P41" s="360"/>
      <c r="Q41" s="360"/>
      <c r="R41" s="360"/>
      <c r="S41" s="360"/>
      <c r="T41" s="360"/>
      <c r="U41" s="360"/>
      <c r="V41" s="360"/>
      <c r="W41" s="361"/>
      <c r="X41" s="96"/>
      <c r="Y41" s="96"/>
      <c r="Z41" s="96"/>
      <c r="AA41" s="96"/>
      <c r="AB41" s="96"/>
      <c r="AC41" s="96"/>
      <c r="AD41" s="96"/>
    </row>
    <row r="42" spans="1:30" ht="24" customHeight="1" x14ac:dyDescent="0.2">
      <c r="A42" s="359"/>
      <c r="B42" s="360"/>
      <c r="C42" s="360"/>
      <c r="D42" s="360"/>
      <c r="E42" s="360"/>
      <c r="F42" s="360"/>
      <c r="G42" s="360"/>
      <c r="H42" s="360"/>
      <c r="I42" s="360"/>
      <c r="J42" s="360"/>
      <c r="K42" s="360"/>
      <c r="L42" s="360"/>
      <c r="M42" s="360"/>
      <c r="N42" s="360"/>
      <c r="O42" s="360"/>
      <c r="P42" s="360"/>
      <c r="Q42" s="360"/>
      <c r="R42" s="360"/>
      <c r="S42" s="360"/>
      <c r="T42" s="360"/>
      <c r="U42" s="360"/>
      <c r="V42" s="360"/>
      <c r="W42" s="361"/>
      <c r="X42" s="96"/>
      <c r="Y42" s="96"/>
      <c r="Z42" s="96"/>
      <c r="AA42" s="96"/>
      <c r="AB42" s="96"/>
      <c r="AC42" s="96"/>
      <c r="AD42" s="96"/>
    </row>
    <row r="43" spans="1:30" ht="24" customHeight="1" x14ac:dyDescent="0.2">
      <c r="A43" s="676"/>
      <c r="B43" s="677"/>
      <c r="C43" s="677"/>
      <c r="D43" s="677"/>
      <c r="E43" s="677"/>
      <c r="F43" s="677"/>
      <c r="G43" s="677"/>
      <c r="H43" s="677"/>
      <c r="I43" s="677"/>
      <c r="J43" s="677"/>
      <c r="K43" s="677"/>
      <c r="L43" s="677"/>
      <c r="M43" s="677"/>
      <c r="N43" s="677"/>
      <c r="O43" s="677"/>
      <c r="P43" s="677"/>
      <c r="Q43" s="677"/>
      <c r="R43" s="677"/>
      <c r="S43" s="677"/>
      <c r="T43" s="677"/>
      <c r="U43" s="677"/>
      <c r="V43" s="677"/>
      <c r="W43" s="678"/>
      <c r="X43" s="96"/>
      <c r="Y43" s="96"/>
      <c r="Z43" s="96"/>
      <c r="AA43" s="96"/>
      <c r="AB43" s="96"/>
      <c r="AC43" s="96"/>
      <c r="AD43" s="96"/>
    </row>
    <row r="44" spans="1:30" ht="24" customHeight="1" x14ac:dyDescent="0.2">
      <c r="A44" s="650" t="s">
        <v>488</v>
      </c>
      <c r="B44" s="651"/>
      <c r="C44" s="651"/>
      <c r="D44" s="652"/>
      <c r="E44" s="653"/>
      <c r="F44" s="654"/>
      <c r="G44" s="654"/>
      <c r="H44" s="654"/>
      <c r="I44" s="654"/>
      <c r="J44" s="654"/>
      <c r="K44" s="654"/>
      <c r="L44" s="655"/>
      <c r="M44" s="650" t="s">
        <v>493</v>
      </c>
      <c r="N44" s="651"/>
      <c r="O44" s="651"/>
      <c r="P44" s="652"/>
      <c r="Q44" s="647"/>
      <c r="R44" s="648"/>
      <c r="S44" s="648"/>
      <c r="T44" s="648"/>
      <c r="U44" s="648"/>
      <c r="V44" s="648"/>
      <c r="W44" s="649"/>
      <c r="X44" s="96"/>
      <c r="Y44" s="96"/>
      <c r="Z44" s="96"/>
      <c r="AA44" s="96"/>
      <c r="AB44" s="96"/>
      <c r="AC44" s="96"/>
      <c r="AD44" s="96"/>
    </row>
    <row r="45" spans="1:30" ht="24" customHeight="1" x14ac:dyDescent="0.2">
      <c r="A45" s="650" t="s">
        <v>466</v>
      </c>
      <c r="B45" s="651"/>
      <c r="C45" s="651"/>
      <c r="D45" s="652"/>
      <c r="E45" s="653"/>
      <c r="F45" s="654"/>
      <c r="G45" s="654"/>
      <c r="H45" s="654"/>
      <c r="I45" s="654"/>
      <c r="J45" s="654"/>
      <c r="K45" s="654"/>
      <c r="L45" s="654"/>
      <c r="M45" s="650" t="s">
        <v>489</v>
      </c>
      <c r="N45" s="651"/>
      <c r="O45" s="651"/>
      <c r="P45" s="652"/>
      <c r="Q45" s="647"/>
      <c r="R45" s="648"/>
      <c r="S45" s="648"/>
      <c r="T45" s="648"/>
      <c r="U45" s="648"/>
      <c r="V45" s="648"/>
      <c r="W45" s="649"/>
    </row>
    <row r="46" spans="1:30" ht="19.5" customHeight="1" x14ac:dyDescent="0.2">
      <c r="A46" s="646" t="s">
        <v>490</v>
      </c>
      <c r="B46" s="646"/>
      <c r="C46" s="646"/>
      <c r="D46" s="646"/>
      <c r="E46" s="646"/>
      <c r="F46" s="646"/>
      <c r="G46" s="646"/>
      <c r="H46" s="646"/>
      <c r="I46" s="646"/>
      <c r="J46" s="646"/>
      <c r="K46" s="646"/>
      <c r="L46" s="646"/>
      <c r="M46" s="646"/>
      <c r="N46" s="646"/>
      <c r="O46" s="646"/>
      <c r="P46" s="646"/>
      <c r="Q46" s="646"/>
      <c r="R46" s="646"/>
      <c r="S46" s="646"/>
      <c r="V46" s="235" t="s">
        <v>494</v>
      </c>
    </row>
    <row r="47" spans="1:30" ht="19.5" customHeight="1" x14ac:dyDescent="0.2"/>
    <row r="48" spans="1:30"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sheetData>
  <sheetProtection selectLockedCells="1"/>
  <mergeCells count="101">
    <mergeCell ref="A7:W7"/>
    <mergeCell ref="D9:W9"/>
    <mergeCell ref="A11:E11"/>
    <mergeCell ref="F11:W11"/>
    <mergeCell ref="A6:W6"/>
    <mergeCell ref="A1:W1"/>
    <mergeCell ref="A2:W2"/>
    <mergeCell ref="A3:W3"/>
    <mergeCell ref="A4:B5"/>
    <mergeCell ref="C4:I5"/>
    <mergeCell ref="J4:K5"/>
    <mergeCell ref="L4:R5"/>
    <mergeCell ref="S4:S5"/>
    <mergeCell ref="T4:W5"/>
    <mergeCell ref="B22:T22"/>
    <mergeCell ref="U22:V22"/>
    <mergeCell ref="B13:T13"/>
    <mergeCell ref="U13:W13"/>
    <mergeCell ref="B14:T14"/>
    <mergeCell ref="U14:W14"/>
    <mergeCell ref="B16:T16"/>
    <mergeCell ref="U16:W16"/>
    <mergeCell ref="S12:W12"/>
    <mergeCell ref="B29:T29"/>
    <mergeCell ref="U29:W29"/>
    <mergeCell ref="B30:E30"/>
    <mergeCell ref="F30:O30"/>
    <mergeCell ref="R30:T30"/>
    <mergeCell ref="U30:W30"/>
    <mergeCell ref="B26:T26"/>
    <mergeCell ref="U26:W26"/>
    <mergeCell ref="B27:T27"/>
    <mergeCell ref="U27:V27"/>
    <mergeCell ref="B28:J28"/>
    <mergeCell ref="K28:W28"/>
    <mergeCell ref="B34:E34"/>
    <mergeCell ref="F34:O34"/>
    <mergeCell ref="R34:T34"/>
    <mergeCell ref="U34:W34"/>
    <mergeCell ref="B31:E31"/>
    <mergeCell ref="F31:O31"/>
    <mergeCell ref="R31:T31"/>
    <mergeCell ref="U31:W31"/>
    <mergeCell ref="B32:E32"/>
    <mergeCell ref="F32:O32"/>
    <mergeCell ref="R32:T32"/>
    <mergeCell ref="U32:W32"/>
    <mergeCell ref="B33:T33"/>
    <mergeCell ref="U33:W33"/>
    <mergeCell ref="A42:W42"/>
    <mergeCell ref="A43:W43"/>
    <mergeCell ref="B37:T37"/>
    <mergeCell ref="U37:W37"/>
    <mergeCell ref="B38:T38"/>
    <mergeCell ref="U38:W38"/>
    <mergeCell ref="B39:T39"/>
    <mergeCell ref="U39:W39"/>
    <mergeCell ref="A40:E40"/>
    <mergeCell ref="F40:W40"/>
    <mergeCell ref="B35:E35"/>
    <mergeCell ref="F35:O35"/>
    <mergeCell ref="R35:T35"/>
    <mergeCell ref="U35:W35"/>
    <mergeCell ref="B36:E36"/>
    <mergeCell ref="F36:O36"/>
    <mergeCell ref="R36:T36"/>
    <mergeCell ref="U36:W36"/>
    <mergeCell ref="A41:W41"/>
    <mergeCell ref="Y25:AF25"/>
    <mergeCell ref="D8:W8"/>
    <mergeCell ref="D10:W10"/>
    <mergeCell ref="A8:C10"/>
    <mergeCell ref="Z12:AF12"/>
    <mergeCell ref="B15:T15"/>
    <mergeCell ref="U15:W15"/>
    <mergeCell ref="A12:R12"/>
    <mergeCell ref="B24:T24"/>
    <mergeCell ref="U24:W24"/>
    <mergeCell ref="B25:T25"/>
    <mergeCell ref="U25:W25"/>
    <mergeCell ref="B20:T20"/>
    <mergeCell ref="U20:V20"/>
    <mergeCell ref="B21:T21"/>
    <mergeCell ref="U21:V21"/>
    <mergeCell ref="B23:T23"/>
    <mergeCell ref="U23:W23"/>
    <mergeCell ref="B17:T17"/>
    <mergeCell ref="U17:W17"/>
    <mergeCell ref="B18:T18"/>
    <mergeCell ref="U18:W18"/>
    <mergeCell ref="B19:T19"/>
    <mergeCell ref="U19:W19"/>
    <mergeCell ref="A46:S46"/>
    <mergeCell ref="Q45:W45"/>
    <mergeCell ref="A44:D44"/>
    <mergeCell ref="A45:D45"/>
    <mergeCell ref="M45:P45"/>
    <mergeCell ref="E44:L44"/>
    <mergeCell ref="E45:L45"/>
    <mergeCell ref="M44:P44"/>
    <mergeCell ref="Q44:W44"/>
  </mergeCells>
  <printOptions horizontalCentered="1"/>
  <pageMargins left="0.25" right="0.25" top="0.5" bottom="0.2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18</xdr:col>
                    <xdr:colOff>247650</xdr:colOff>
                    <xdr:row>11</xdr:row>
                    <xdr:rowOff>85725</xdr:rowOff>
                  </from>
                  <to>
                    <xdr:col>20</xdr:col>
                    <xdr:colOff>76200</xdr:colOff>
                    <xdr:row>11</xdr:row>
                    <xdr:rowOff>371475</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20</xdr:col>
                    <xdr:colOff>219075</xdr:colOff>
                    <xdr:row>11</xdr:row>
                    <xdr:rowOff>85725</xdr:rowOff>
                  </from>
                  <to>
                    <xdr:col>22</xdr:col>
                    <xdr:colOff>161925</xdr:colOff>
                    <xdr:row>11</xdr:row>
                    <xdr:rowOff>371475</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4</xdr:col>
                    <xdr:colOff>285750</xdr:colOff>
                    <xdr:row>9</xdr:row>
                    <xdr:rowOff>190500</xdr:rowOff>
                  </from>
                  <to>
                    <xdr:col>10</xdr:col>
                    <xdr:colOff>257175</xdr:colOff>
                    <xdr:row>11</xdr:row>
                    <xdr:rowOff>19050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11</xdr:col>
                    <xdr:colOff>142875</xdr:colOff>
                    <xdr:row>9</xdr:row>
                    <xdr:rowOff>190500</xdr:rowOff>
                  </from>
                  <to>
                    <xdr:col>17</xdr:col>
                    <xdr:colOff>114300</xdr:colOff>
                    <xdr:row>11</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0"/>
  <sheetViews>
    <sheetView zoomScaleNormal="100" workbookViewId="0">
      <selection activeCell="D30" sqref="D30:U30"/>
    </sheetView>
  </sheetViews>
  <sheetFormatPr defaultRowHeight="12" x14ac:dyDescent="0.2"/>
  <cols>
    <col min="1" max="10" width="4.7109375" style="257" customWidth="1"/>
    <col min="11" max="11" width="5.140625" style="257" customWidth="1"/>
    <col min="12" max="21" width="4.7109375" style="257" customWidth="1"/>
    <col min="22" max="256" width="9.140625" style="257"/>
    <col min="257" max="266" width="4.7109375" style="257" customWidth="1"/>
    <col min="267" max="267" width="0.28515625" style="257" customWidth="1"/>
    <col min="268" max="277" width="4.7109375" style="257" customWidth="1"/>
    <col min="278" max="512" width="9.140625" style="257"/>
    <col min="513" max="522" width="4.7109375" style="257" customWidth="1"/>
    <col min="523" max="523" width="0.28515625" style="257" customWidth="1"/>
    <col min="524" max="533" width="4.7109375" style="257" customWidth="1"/>
    <col min="534" max="768" width="9.140625" style="257"/>
    <col min="769" max="778" width="4.7109375" style="257" customWidth="1"/>
    <col min="779" max="779" width="0.28515625" style="257" customWidth="1"/>
    <col min="780" max="789" width="4.7109375" style="257" customWidth="1"/>
    <col min="790" max="1024" width="9.140625" style="257"/>
    <col min="1025" max="1034" width="4.7109375" style="257" customWidth="1"/>
    <col min="1035" max="1035" width="0.28515625" style="257" customWidth="1"/>
    <col min="1036" max="1045" width="4.7109375" style="257" customWidth="1"/>
    <col min="1046" max="1280" width="9.140625" style="257"/>
    <col min="1281" max="1290" width="4.7109375" style="257" customWidth="1"/>
    <col min="1291" max="1291" width="0.28515625" style="257" customWidth="1"/>
    <col min="1292" max="1301" width="4.7109375" style="257" customWidth="1"/>
    <col min="1302" max="1536" width="9.140625" style="257"/>
    <col min="1537" max="1546" width="4.7109375" style="257" customWidth="1"/>
    <col min="1547" max="1547" width="0.28515625" style="257" customWidth="1"/>
    <col min="1548" max="1557" width="4.7109375" style="257" customWidth="1"/>
    <col min="1558" max="1792" width="9.140625" style="257"/>
    <col min="1793" max="1802" width="4.7109375" style="257" customWidth="1"/>
    <col min="1803" max="1803" width="0.28515625" style="257" customWidth="1"/>
    <col min="1804" max="1813" width="4.7109375" style="257" customWidth="1"/>
    <col min="1814" max="2048" width="9.140625" style="257"/>
    <col min="2049" max="2058" width="4.7109375" style="257" customWidth="1"/>
    <col min="2059" max="2059" width="0.28515625" style="257" customWidth="1"/>
    <col min="2060" max="2069" width="4.7109375" style="257" customWidth="1"/>
    <col min="2070" max="2304" width="9.140625" style="257"/>
    <col min="2305" max="2314" width="4.7109375" style="257" customWidth="1"/>
    <col min="2315" max="2315" width="0.28515625" style="257" customWidth="1"/>
    <col min="2316" max="2325" width="4.7109375" style="257" customWidth="1"/>
    <col min="2326" max="2560" width="9.140625" style="257"/>
    <col min="2561" max="2570" width="4.7109375" style="257" customWidth="1"/>
    <col min="2571" max="2571" width="0.28515625" style="257" customWidth="1"/>
    <col min="2572" max="2581" width="4.7109375" style="257" customWidth="1"/>
    <col min="2582" max="2816" width="9.140625" style="257"/>
    <col min="2817" max="2826" width="4.7109375" style="257" customWidth="1"/>
    <col min="2827" max="2827" width="0.28515625" style="257" customWidth="1"/>
    <col min="2828" max="2837" width="4.7109375" style="257" customWidth="1"/>
    <col min="2838" max="3072" width="9.140625" style="257"/>
    <col min="3073" max="3082" width="4.7109375" style="257" customWidth="1"/>
    <col min="3083" max="3083" width="0.28515625" style="257" customWidth="1"/>
    <col min="3084" max="3093" width="4.7109375" style="257" customWidth="1"/>
    <col min="3094" max="3328" width="9.140625" style="257"/>
    <col min="3329" max="3338" width="4.7109375" style="257" customWidth="1"/>
    <col min="3339" max="3339" width="0.28515625" style="257" customWidth="1"/>
    <col min="3340" max="3349" width="4.7109375" style="257" customWidth="1"/>
    <col min="3350" max="3584" width="9.140625" style="257"/>
    <col min="3585" max="3594" width="4.7109375" style="257" customWidth="1"/>
    <col min="3595" max="3595" width="0.28515625" style="257" customWidth="1"/>
    <col min="3596" max="3605" width="4.7109375" style="257" customWidth="1"/>
    <col min="3606" max="3840" width="9.140625" style="257"/>
    <col min="3841" max="3850" width="4.7109375" style="257" customWidth="1"/>
    <col min="3851" max="3851" width="0.28515625" style="257" customWidth="1"/>
    <col min="3852" max="3861" width="4.7109375" style="257" customWidth="1"/>
    <col min="3862" max="4096" width="9.140625" style="257"/>
    <col min="4097" max="4106" width="4.7109375" style="257" customWidth="1"/>
    <col min="4107" max="4107" width="0.28515625" style="257" customWidth="1"/>
    <col min="4108" max="4117" width="4.7109375" style="257" customWidth="1"/>
    <col min="4118" max="4352" width="9.140625" style="257"/>
    <col min="4353" max="4362" width="4.7109375" style="257" customWidth="1"/>
    <col min="4363" max="4363" width="0.28515625" style="257" customWidth="1"/>
    <col min="4364" max="4373" width="4.7109375" style="257" customWidth="1"/>
    <col min="4374" max="4608" width="9.140625" style="257"/>
    <col min="4609" max="4618" width="4.7109375" style="257" customWidth="1"/>
    <col min="4619" max="4619" width="0.28515625" style="257" customWidth="1"/>
    <col min="4620" max="4629" width="4.7109375" style="257" customWidth="1"/>
    <col min="4630" max="4864" width="9.140625" style="257"/>
    <col min="4865" max="4874" width="4.7109375" style="257" customWidth="1"/>
    <col min="4875" max="4875" width="0.28515625" style="257" customWidth="1"/>
    <col min="4876" max="4885" width="4.7109375" style="257" customWidth="1"/>
    <col min="4886" max="5120" width="9.140625" style="257"/>
    <col min="5121" max="5130" width="4.7109375" style="257" customWidth="1"/>
    <col min="5131" max="5131" width="0.28515625" style="257" customWidth="1"/>
    <col min="5132" max="5141" width="4.7109375" style="257" customWidth="1"/>
    <col min="5142" max="5376" width="9.140625" style="257"/>
    <col min="5377" max="5386" width="4.7109375" style="257" customWidth="1"/>
    <col min="5387" max="5387" width="0.28515625" style="257" customWidth="1"/>
    <col min="5388" max="5397" width="4.7109375" style="257" customWidth="1"/>
    <col min="5398" max="5632" width="9.140625" style="257"/>
    <col min="5633" max="5642" width="4.7109375" style="257" customWidth="1"/>
    <col min="5643" max="5643" width="0.28515625" style="257" customWidth="1"/>
    <col min="5644" max="5653" width="4.7109375" style="257" customWidth="1"/>
    <col min="5654" max="5888" width="9.140625" style="257"/>
    <col min="5889" max="5898" width="4.7109375" style="257" customWidth="1"/>
    <col min="5899" max="5899" width="0.28515625" style="257" customWidth="1"/>
    <col min="5900" max="5909" width="4.7109375" style="257" customWidth="1"/>
    <col min="5910" max="6144" width="9.140625" style="257"/>
    <col min="6145" max="6154" width="4.7109375" style="257" customWidth="1"/>
    <col min="6155" max="6155" width="0.28515625" style="257" customWidth="1"/>
    <col min="6156" max="6165" width="4.7109375" style="257" customWidth="1"/>
    <col min="6166" max="6400" width="9.140625" style="257"/>
    <col min="6401" max="6410" width="4.7109375" style="257" customWidth="1"/>
    <col min="6411" max="6411" width="0.28515625" style="257" customWidth="1"/>
    <col min="6412" max="6421" width="4.7109375" style="257" customWidth="1"/>
    <col min="6422" max="6656" width="9.140625" style="257"/>
    <col min="6657" max="6666" width="4.7109375" style="257" customWidth="1"/>
    <col min="6667" max="6667" width="0.28515625" style="257" customWidth="1"/>
    <col min="6668" max="6677" width="4.7109375" style="257" customWidth="1"/>
    <col min="6678" max="6912" width="9.140625" style="257"/>
    <col min="6913" max="6922" width="4.7109375" style="257" customWidth="1"/>
    <col min="6923" max="6923" width="0.28515625" style="257" customWidth="1"/>
    <col min="6924" max="6933" width="4.7109375" style="257" customWidth="1"/>
    <col min="6934" max="7168" width="9.140625" style="257"/>
    <col min="7169" max="7178" width="4.7109375" style="257" customWidth="1"/>
    <col min="7179" max="7179" width="0.28515625" style="257" customWidth="1"/>
    <col min="7180" max="7189" width="4.7109375" style="257" customWidth="1"/>
    <col min="7190" max="7424" width="9.140625" style="257"/>
    <col min="7425" max="7434" width="4.7109375" style="257" customWidth="1"/>
    <col min="7435" max="7435" width="0.28515625" style="257" customWidth="1"/>
    <col min="7436" max="7445" width="4.7109375" style="257" customWidth="1"/>
    <col min="7446" max="7680" width="9.140625" style="257"/>
    <col min="7681" max="7690" width="4.7109375" style="257" customWidth="1"/>
    <col min="7691" max="7691" width="0.28515625" style="257" customWidth="1"/>
    <col min="7692" max="7701" width="4.7109375" style="257" customWidth="1"/>
    <col min="7702" max="7936" width="9.140625" style="257"/>
    <col min="7937" max="7946" width="4.7109375" style="257" customWidth="1"/>
    <col min="7947" max="7947" width="0.28515625" style="257" customWidth="1"/>
    <col min="7948" max="7957" width="4.7109375" style="257" customWidth="1"/>
    <col min="7958" max="8192" width="9.140625" style="257"/>
    <col min="8193" max="8202" width="4.7109375" style="257" customWidth="1"/>
    <col min="8203" max="8203" width="0.28515625" style="257" customWidth="1"/>
    <col min="8204" max="8213" width="4.7109375" style="257" customWidth="1"/>
    <col min="8214" max="8448" width="9.140625" style="257"/>
    <col min="8449" max="8458" width="4.7109375" style="257" customWidth="1"/>
    <col min="8459" max="8459" width="0.28515625" style="257" customWidth="1"/>
    <col min="8460" max="8469" width="4.7109375" style="257" customWidth="1"/>
    <col min="8470" max="8704" width="9.140625" style="257"/>
    <col min="8705" max="8714" width="4.7109375" style="257" customWidth="1"/>
    <col min="8715" max="8715" width="0.28515625" style="257" customWidth="1"/>
    <col min="8716" max="8725" width="4.7109375" style="257" customWidth="1"/>
    <col min="8726" max="8960" width="9.140625" style="257"/>
    <col min="8961" max="8970" width="4.7109375" style="257" customWidth="1"/>
    <col min="8971" max="8971" width="0.28515625" style="257" customWidth="1"/>
    <col min="8972" max="8981" width="4.7109375" style="257" customWidth="1"/>
    <col min="8982" max="9216" width="9.140625" style="257"/>
    <col min="9217" max="9226" width="4.7109375" style="257" customWidth="1"/>
    <col min="9227" max="9227" width="0.28515625" style="257" customWidth="1"/>
    <col min="9228" max="9237" width="4.7109375" style="257" customWidth="1"/>
    <col min="9238" max="9472" width="9.140625" style="257"/>
    <col min="9473" max="9482" width="4.7109375" style="257" customWidth="1"/>
    <col min="9483" max="9483" width="0.28515625" style="257" customWidth="1"/>
    <col min="9484" max="9493" width="4.7109375" style="257" customWidth="1"/>
    <col min="9494" max="9728" width="9.140625" style="257"/>
    <col min="9729" max="9738" width="4.7109375" style="257" customWidth="1"/>
    <col min="9739" max="9739" width="0.28515625" style="257" customWidth="1"/>
    <col min="9740" max="9749" width="4.7109375" style="257" customWidth="1"/>
    <col min="9750" max="9984" width="9.140625" style="257"/>
    <col min="9985" max="9994" width="4.7109375" style="257" customWidth="1"/>
    <col min="9995" max="9995" width="0.28515625" style="257" customWidth="1"/>
    <col min="9996" max="10005" width="4.7109375" style="257" customWidth="1"/>
    <col min="10006" max="10240" width="9.140625" style="257"/>
    <col min="10241" max="10250" width="4.7109375" style="257" customWidth="1"/>
    <col min="10251" max="10251" width="0.28515625" style="257" customWidth="1"/>
    <col min="10252" max="10261" width="4.7109375" style="257" customWidth="1"/>
    <col min="10262" max="10496" width="9.140625" style="257"/>
    <col min="10497" max="10506" width="4.7109375" style="257" customWidth="1"/>
    <col min="10507" max="10507" width="0.28515625" style="257" customWidth="1"/>
    <col min="10508" max="10517" width="4.7109375" style="257" customWidth="1"/>
    <col min="10518" max="10752" width="9.140625" style="257"/>
    <col min="10753" max="10762" width="4.7109375" style="257" customWidth="1"/>
    <col min="10763" max="10763" width="0.28515625" style="257" customWidth="1"/>
    <col min="10764" max="10773" width="4.7109375" style="257" customWidth="1"/>
    <col min="10774" max="11008" width="9.140625" style="257"/>
    <col min="11009" max="11018" width="4.7109375" style="257" customWidth="1"/>
    <col min="11019" max="11019" width="0.28515625" style="257" customWidth="1"/>
    <col min="11020" max="11029" width="4.7109375" style="257" customWidth="1"/>
    <col min="11030" max="11264" width="9.140625" style="257"/>
    <col min="11265" max="11274" width="4.7109375" style="257" customWidth="1"/>
    <col min="11275" max="11275" width="0.28515625" style="257" customWidth="1"/>
    <col min="11276" max="11285" width="4.7109375" style="257" customWidth="1"/>
    <col min="11286" max="11520" width="9.140625" style="257"/>
    <col min="11521" max="11530" width="4.7109375" style="257" customWidth="1"/>
    <col min="11531" max="11531" width="0.28515625" style="257" customWidth="1"/>
    <col min="11532" max="11541" width="4.7109375" style="257" customWidth="1"/>
    <col min="11542" max="11776" width="9.140625" style="257"/>
    <col min="11777" max="11786" width="4.7109375" style="257" customWidth="1"/>
    <col min="11787" max="11787" width="0.28515625" style="257" customWidth="1"/>
    <col min="11788" max="11797" width="4.7109375" style="257" customWidth="1"/>
    <col min="11798" max="12032" width="9.140625" style="257"/>
    <col min="12033" max="12042" width="4.7109375" style="257" customWidth="1"/>
    <col min="12043" max="12043" width="0.28515625" style="257" customWidth="1"/>
    <col min="12044" max="12053" width="4.7109375" style="257" customWidth="1"/>
    <col min="12054" max="12288" width="9.140625" style="257"/>
    <col min="12289" max="12298" width="4.7109375" style="257" customWidth="1"/>
    <col min="12299" max="12299" width="0.28515625" style="257" customWidth="1"/>
    <col min="12300" max="12309" width="4.7109375" style="257" customWidth="1"/>
    <col min="12310" max="12544" width="9.140625" style="257"/>
    <col min="12545" max="12554" width="4.7109375" style="257" customWidth="1"/>
    <col min="12555" max="12555" width="0.28515625" style="257" customWidth="1"/>
    <col min="12556" max="12565" width="4.7109375" style="257" customWidth="1"/>
    <col min="12566" max="12800" width="9.140625" style="257"/>
    <col min="12801" max="12810" width="4.7109375" style="257" customWidth="1"/>
    <col min="12811" max="12811" width="0.28515625" style="257" customWidth="1"/>
    <col min="12812" max="12821" width="4.7109375" style="257" customWidth="1"/>
    <col min="12822" max="13056" width="9.140625" style="257"/>
    <col min="13057" max="13066" width="4.7109375" style="257" customWidth="1"/>
    <col min="13067" max="13067" width="0.28515625" style="257" customWidth="1"/>
    <col min="13068" max="13077" width="4.7109375" style="257" customWidth="1"/>
    <col min="13078" max="13312" width="9.140625" style="257"/>
    <col min="13313" max="13322" width="4.7109375" style="257" customWidth="1"/>
    <col min="13323" max="13323" width="0.28515625" style="257" customWidth="1"/>
    <col min="13324" max="13333" width="4.7109375" style="257" customWidth="1"/>
    <col min="13334" max="13568" width="9.140625" style="257"/>
    <col min="13569" max="13578" width="4.7109375" style="257" customWidth="1"/>
    <col min="13579" max="13579" width="0.28515625" style="257" customWidth="1"/>
    <col min="13580" max="13589" width="4.7109375" style="257" customWidth="1"/>
    <col min="13590" max="13824" width="9.140625" style="257"/>
    <col min="13825" max="13834" width="4.7109375" style="257" customWidth="1"/>
    <col min="13835" max="13835" width="0.28515625" style="257" customWidth="1"/>
    <col min="13836" max="13845" width="4.7109375" style="257" customWidth="1"/>
    <col min="13846" max="14080" width="9.140625" style="257"/>
    <col min="14081" max="14090" width="4.7109375" style="257" customWidth="1"/>
    <col min="14091" max="14091" width="0.28515625" style="257" customWidth="1"/>
    <col min="14092" max="14101" width="4.7109375" style="257" customWidth="1"/>
    <col min="14102" max="14336" width="9.140625" style="257"/>
    <col min="14337" max="14346" width="4.7109375" style="257" customWidth="1"/>
    <col min="14347" max="14347" width="0.28515625" style="257" customWidth="1"/>
    <col min="14348" max="14357" width="4.7109375" style="257" customWidth="1"/>
    <col min="14358" max="14592" width="9.140625" style="257"/>
    <col min="14593" max="14602" width="4.7109375" style="257" customWidth="1"/>
    <col min="14603" max="14603" width="0.28515625" style="257" customWidth="1"/>
    <col min="14604" max="14613" width="4.7109375" style="257" customWidth="1"/>
    <col min="14614" max="14848" width="9.140625" style="257"/>
    <col min="14849" max="14858" width="4.7109375" style="257" customWidth="1"/>
    <col min="14859" max="14859" width="0.28515625" style="257" customWidth="1"/>
    <col min="14860" max="14869" width="4.7109375" style="257" customWidth="1"/>
    <col min="14870" max="15104" width="9.140625" style="257"/>
    <col min="15105" max="15114" width="4.7109375" style="257" customWidth="1"/>
    <col min="15115" max="15115" width="0.28515625" style="257" customWidth="1"/>
    <col min="15116" max="15125" width="4.7109375" style="257" customWidth="1"/>
    <col min="15126" max="15360" width="9.140625" style="257"/>
    <col min="15361" max="15370" width="4.7109375" style="257" customWidth="1"/>
    <col min="15371" max="15371" width="0.28515625" style="257" customWidth="1"/>
    <col min="15372" max="15381" width="4.7109375" style="257" customWidth="1"/>
    <col min="15382" max="15616" width="9.140625" style="257"/>
    <col min="15617" max="15626" width="4.7109375" style="257" customWidth="1"/>
    <col min="15627" max="15627" width="0.28515625" style="257" customWidth="1"/>
    <col min="15628" max="15637" width="4.7109375" style="257" customWidth="1"/>
    <col min="15638" max="15872" width="9.140625" style="257"/>
    <col min="15873" max="15882" width="4.7109375" style="257" customWidth="1"/>
    <col min="15883" max="15883" width="0.28515625" style="257" customWidth="1"/>
    <col min="15884" max="15893" width="4.7109375" style="257" customWidth="1"/>
    <col min="15894" max="16128" width="9.140625" style="257"/>
    <col min="16129" max="16138" width="4.7109375" style="257" customWidth="1"/>
    <col min="16139" max="16139" width="0.28515625" style="257" customWidth="1"/>
    <col min="16140" max="16149" width="4.7109375" style="257" customWidth="1"/>
    <col min="16150" max="16384" width="9.140625" style="257"/>
  </cols>
  <sheetData>
    <row r="1" spans="1:28" ht="15" customHeight="1" x14ac:dyDescent="0.25">
      <c r="A1" s="711" t="s">
        <v>107</v>
      </c>
      <c r="B1" s="711"/>
      <c r="C1" s="711"/>
      <c r="D1" s="711"/>
      <c r="E1" s="711"/>
      <c r="F1" s="711"/>
      <c r="G1" s="711"/>
      <c r="H1" s="711"/>
      <c r="I1" s="711"/>
      <c r="J1" s="711"/>
      <c r="K1" s="711"/>
      <c r="L1" s="711"/>
      <c r="M1" s="711"/>
      <c r="N1" s="711"/>
      <c r="O1" s="711"/>
      <c r="P1" s="711"/>
      <c r="Q1" s="711"/>
      <c r="R1" s="711"/>
      <c r="S1" s="711"/>
      <c r="T1" s="711"/>
      <c r="U1" s="711"/>
      <c r="V1" s="256"/>
      <c r="W1" s="256"/>
      <c r="X1" s="256"/>
      <c r="Y1" s="256"/>
      <c r="Z1" s="256"/>
      <c r="AA1" s="256"/>
      <c r="AB1" s="256"/>
    </row>
    <row r="2" spans="1:28" ht="15" customHeight="1" x14ac:dyDescent="0.2">
      <c r="A2" s="712" t="s">
        <v>459</v>
      </c>
      <c r="B2" s="712"/>
      <c r="C2" s="712"/>
      <c r="D2" s="712"/>
      <c r="E2" s="712"/>
      <c r="F2" s="712"/>
      <c r="G2" s="712"/>
      <c r="H2" s="712"/>
      <c r="I2" s="712"/>
      <c r="J2" s="712"/>
      <c r="K2" s="712"/>
      <c r="L2" s="712"/>
      <c r="M2" s="712"/>
      <c r="N2" s="712"/>
      <c r="O2" s="712"/>
      <c r="P2" s="712"/>
      <c r="Q2" s="712"/>
      <c r="R2" s="712"/>
      <c r="S2" s="712"/>
      <c r="T2" s="712"/>
      <c r="U2" s="712"/>
      <c r="V2" s="256"/>
      <c r="W2" s="256"/>
      <c r="X2" s="256"/>
      <c r="Y2" s="256"/>
      <c r="Z2" s="256"/>
      <c r="AA2" s="256"/>
      <c r="AB2" s="256"/>
    </row>
    <row r="3" spans="1:28" ht="15" customHeight="1" x14ac:dyDescent="0.2">
      <c r="A3" s="713" t="s">
        <v>165</v>
      </c>
      <c r="B3" s="714"/>
      <c r="C3" s="601" t="str">
        <f>IF('Client Info'!B2="","",'Client Info'!B2)</f>
        <v/>
      </c>
      <c r="D3" s="601"/>
      <c r="E3" s="601"/>
      <c r="F3" s="601"/>
      <c r="G3" s="601"/>
      <c r="H3" s="601"/>
      <c r="I3" s="602"/>
      <c r="J3" s="715" t="s">
        <v>157</v>
      </c>
      <c r="K3" s="601"/>
      <c r="L3" s="716" t="str">
        <f>IF('Client Info'!B6="","",'Client Info'!B6)</f>
        <v/>
      </c>
      <c r="M3" s="716"/>
      <c r="N3" s="716"/>
      <c r="O3" s="716"/>
      <c r="P3" s="716"/>
      <c r="Q3" s="716"/>
      <c r="R3" s="716"/>
      <c r="S3" s="716"/>
      <c r="T3" s="716"/>
      <c r="U3" s="717"/>
      <c r="V3" s="256"/>
      <c r="W3" s="256"/>
      <c r="X3" s="256"/>
      <c r="Y3" s="256"/>
      <c r="Z3" s="256"/>
      <c r="AA3" s="256"/>
      <c r="AB3" s="256"/>
    </row>
    <row r="4" spans="1:28" ht="15" customHeight="1" x14ac:dyDescent="0.2">
      <c r="A4" s="718"/>
      <c r="B4" s="719"/>
      <c r="C4" s="719"/>
      <c r="D4" s="719"/>
      <c r="E4" s="719"/>
      <c r="F4" s="719"/>
      <c r="G4" s="719"/>
      <c r="H4" s="719"/>
      <c r="I4" s="719"/>
      <c r="J4" s="719"/>
      <c r="K4" s="719"/>
      <c r="L4" s="719"/>
      <c r="M4" s="719"/>
      <c r="N4" s="719"/>
      <c r="O4" s="719"/>
      <c r="P4" s="719"/>
      <c r="Q4" s="719"/>
      <c r="R4" s="719"/>
      <c r="S4" s="719"/>
      <c r="T4" s="719"/>
      <c r="U4" s="720"/>
      <c r="V4" s="256"/>
      <c r="W4" s="256"/>
      <c r="X4" s="256"/>
      <c r="Y4" s="256"/>
      <c r="Z4" s="256"/>
      <c r="AA4" s="256"/>
      <c r="AB4" s="256"/>
    </row>
    <row r="5" spans="1:28" ht="24.95" customHeight="1" x14ac:dyDescent="0.2">
      <c r="A5" s="258" t="s">
        <v>351</v>
      </c>
      <c r="B5" s="721" t="s">
        <v>451</v>
      </c>
      <c r="C5" s="721"/>
      <c r="D5" s="721"/>
      <c r="E5" s="721"/>
      <c r="F5" s="721"/>
      <c r="G5" s="721"/>
      <c r="H5" s="721"/>
      <c r="I5" s="721"/>
      <c r="J5" s="721"/>
      <c r="K5" s="721"/>
      <c r="L5" s="721"/>
      <c r="M5" s="721"/>
      <c r="N5" s="721"/>
      <c r="O5" s="721"/>
      <c r="P5" s="721"/>
      <c r="Q5" s="721"/>
      <c r="R5" s="721"/>
      <c r="S5" s="721"/>
      <c r="T5" s="721"/>
      <c r="U5" s="721"/>
      <c r="V5" s="256"/>
      <c r="W5" s="256"/>
      <c r="X5" s="256"/>
      <c r="Y5" s="256"/>
      <c r="Z5" s="256"/>
      <c r="AA5" s="256"/>
      <c r="AB5" s="256"/>
    </row>
    <row r="6" spans="1:28" ht="24.95" customHeight="1" x14ac:dyDescent="0.2">
      <c r="A6" s="258" t="s">
        <v>351</v>
      </c>
      <c r="B6" s="722" t="s">
        <v>462</v>
      </c>
      <c r="C6" s="722"/>
      <c r="D6" s="722"/>
      <c r="E6" s="722"/>
      <c r="F6" s="722"/>
      <c r="G6" s="722"/>
      <c r="H6" s="722"/>
      <c r="I6" s="722"/>
      <c r="J6" s="722"/>
      <c r="K6" s="722"/>
      <c r="L6" s="722"/>
      <c r="M6" s="722"/>
      <c r="N6" s="722"/>
      <c r="O6" s="722"/>
      <c r="P6" s="722"/>
      <c r="Q6" s="722"/>
      <c r="R6" s="722"/>
      <c r="S6" s="722"/>
      <c r="T6" s="722"/>
      <c r="U6" s="722"/>
      <c r="V6" s="256"/>
      <c r="W6" s="256"/>
      <c r="X6" s="256"/>
      <c r="Y6" s="256"/>
      <c r="Z6" s="256"/>
      <c r="AA6" s="256"/>
      <c r="AB6" s="256"/>
    </row>
    <row r="7" spans="1:28" ht="50.1" customHeight="1" x14ac:dyDescent="0.2">
      <c r="A7" s="258" t="s">
        <v>351</v>
      </c>
      <c r="B7" s="722" t="s">
        <v>461</v>
      </c>
      <c r="C7" s="722"/>
      <c r="D7" s="722"/>
      <c r="E7" s="722"/>
      <c r="F7" s="722"/>
      <c r="G7" s="722"/>
      <c r="H7" s="722"/>
      <c r="I7" s="722"/>
      <c r="J7" s="722"/>
      <c r="K7" s="722"/>
      <c r="L7" s="722"/>
      <c r="M7" s="722"/>
      <c r="N7" s="722"/>
      <c r="O7" s="722"/>
      <c r="P7" s="722"/>
      <c r="Q7" s="722"/>
      <c r="R7" s="722"/>
      <c r="S7" s="722"/>
      <c r="T7" s="722"/>
      <c r="U7" s="722"/>
      <c r="V7" s="256"/>
      <c r="W7" s="256"/>
      <c r="X7" s="256"/>
      <c r="Y7" s="256"/>
      <c r="Z7" s="256"/>
      <c r="AA7" s="256"/>
      <c r="AB7" s="256"/>
    </row>
    <row r="8" spans="1:28" ht="75" customHeight="1" thickBot="1" x14ac:dyDescent="0.25">
      <c r="A8" s="258" t="s">
        <v>351</v>
      </c>
      <c r="B8" s="722" t="s">
        <v>460</v>
      </c>
      <c r="C8" s="722"/>
      <c r="D8" s="722"/>
      <c r="E8" s="722"/>
      <c r="F8" s="722"/>
      <c r="G8" s="722"/>
      <c r="H8" s="722"/>
      <c r="I8" s="722"/>
      <c r="J8" s="722"/>
      <c r="K8" s="722"/>
      <c r="L8" s="722"/>
      <c r="M8" s="722"/>
      <c r="N8" s="722"/>
      <c r="O8" s="722"/>
      <c r="P8" s="722"/>
      <c r="Q8" s="722"/>
      <c r="R8" s="722"/>
      <c r="S8" s="722"/>
      <c r="T8" s="722"/>
      <c r="U8" s="722"/>
      <c r="V8" s="256"/>
      <c r="W8" s="256"/>
      <c r="X8" s="256"/>
      <c r="Y8" s="256"/>
      <c r="Z8" s="256"/>
      <c r="AA8" s="256"/>
      <c r="AB8" s="256"/>
    </row>
    <row r="9" spans="1:28" ht="20.100000000000001" customHeight="1" x14ac:dyDescent="0.2">
      <c r="A9" s="723" t="s">
        <v>452</v>
      </c>
      <c r="B9" s="724"/>
      <c r="C9" s="724"/>
      <c r="D9" s="724"/>
      <c r="E9" s="724"/>
      <c r="F9" s="725" t="s">
        <v>456</v>
      </c>
      <c r="G9" s="726"/>
      <c r="H9" s="726"/>
      <c r="I9" s="726"/>
      <c r="J9" s="726"/>
      <c r="K9" s="726"/>
      <c r="L9" s="726"/>
      <c r="M9" s="726"/>
      <c r="N9" s="726"/>
      <c r="O9" s="726"/>
      <c r="P9" s="726"/>
      <c r="Q9" s="726"/>
      <c r="R9" s="726"/>
      <c r="S9" s="726"/>
      <c r="T9" s="726"/>
      <c r="U9" s="727"/>
      <c r="V9" s="256"/>
      <c r="W9" s="256"/>
      <c r="X9" s="256"/>
      <c r="Y9" s="256"/>
      <c r="Z9" s="256"/>
      <c r="AA9" s="256"/>
      <c r="AB9" s="256"/>
    </row>
    <row r="10" spans="1:28" ht="20.100000000000001" customHeight="1" x14ac:dyDescent="0.2">
      <c r="A10" s="728" t="s">
        <v>457</v>
      </c>
      <c r="B10" s="729"/>
      <c r="C10" s="730"/>
      <c r="D10" s="734"/>
      <c r="E10" s="734"/>
      <c r="F10" s="734"/>
      <c r="G10" s="734"/>
      <c r="H10" s="734"/>
      <c r="I10" s="734"/>
      <c r="J10" s="734"/>
      <c r="K10" s="734"/>
      <c r="L10" s="734"/>
      <c r="M10" s="734"/>
      <c r="N10" s="734"/>
      <c r="O10" s="734"/>
      <c r="P10" s="734"/>
      <c r="Q10" s="734"/>
      <c r="R10" s="734"/>
      <c r="S10" s="734"/>
      <c r="T10" s="734"/>
      <c r="U10" s="735"/>
      <c r="V10" s="256"/>
      <c r="W10" s="256"/>
      <c r="X10" s="256"/>
      <c r="Y10" s="256"/>
      <c r="Z10" s="256"/>
      <c r="AA10" s="256"/>
      <c r="AB10" s="256"/>
    </row>
    <row r="11" spans="1:28" ht="20.100000000000001" customHeight="1" x14ac:dyDescent="0.2">
      <c r="A11" s="728"/>
      <c r="B11" s="729"/>
      <c r="C11" s="730"/>
      <c r="D11" s="734"/>
      <c r="E11" s="734"/>
      <c r="F11" s="734"/>
      <c r="G11" s="734"/>
      <c r="H11" s="734"/>
      <c r="I11" s="734"/>
      <c r="J11" s="734"/>
      <c r="K11" s="734"/>
      <c r="L11" s="734"/>
      <c r="M11" s="734"/>
      <c r="N11" s="734"/>
      <c r="O11" s="734"/>
      <c r="P11" s="734"/>
      <c r="Q11" s="734"/>
      <c r="R11" s="734"/>
      <c r="S11" s="734"/>
      <c r="T11" s="734"/>
      <c r="U11" s="735"/>
      <c r="V11" s="256"/>
      <c r="W11" s="256"/>
      <c r="X11" s="256"/>
      <c r="Y11" s="256"/>
      <c r="Z11" s="256"/>
      <c r="AA11" s="256"/>
      <c r="AB11" s="256"/>
    </row>
    <row r="12" spans="1:28" ht="20.100000000000001" customHeight="1" x14ac:dyDescent="0.2">
      <c r="A12" s="728"/>
      <c r="B12" s="729"/>
      <c r="C12" s="730"/>
      <c r="D12" s="734"/>
      <c r="E12" s="734"/>
      <c r="F12" s="734"/>
      <c r="G12" s="734"/>
      <c r="H12" s="734"/>
      <c r="I12" s="734"/>
      <c r="J12" s="734"/>
      <c r="K12" s="734"/>
      <c r="L12" s="734"/>
      <c r="M12" s="734"/>
      <c r="N12" s="734"/>
      <c r="O12" s="734"/>
      <c r="P12" s="734"/>
      <c r="Q12" s="734"/>
      <c r="R12" s="734"/>
      <c r="S12" s="734"/>
      <c r="T12" s="734"/>
      <c r="U12" s="735"/>
      <c r="V12" s="256"/>
      <c r="W12" s="256"/>
      <c r="X12" s="256"/>
      <c r="Y12" s="256"/>
      <c r="Z12" s="256"/>
      <c r="AA12" s="256"/>
      <c r="AB12" s="256"/>
    </row>
    <row r="13" spans="1:28" ht="20.100000000000001" customHeight="1" x14ac:dyDescent="0.2">
      <c r="A13" s="728" t="s">
        <v>458</v>
      </c>
      <c r="B13" s="729"/>
      <c r="C13" s="730"/>
      <c r="D13" s="736"/>
      <c r="E13" s="736"/>
      <c r="F13" s="736"/>
      <c r="G13" s="736"/>
      <c r="H13" s="736"/>
      <c r="I13" s="736"/>
      <c r="J13" s="736"/>
      <c r="K13" s="736"/>
      <c r="L13" s="736"/>
      <c r="M13" s="736"/>
      <c r="N13" s="736"/>
      <c r="O13" s="736"/>
      <c r="P13" s="738" t="s">
        <v>166</v>
      </c>
      <c r="Q13" s="740"/>
      <c r="R13" s="740"/>
      <c r="S13" s="740"/>
      <c r="T13" s="740"/>
      <c r="U13" s="741"/>
      <c r="V13" s="256"/>
      <c r="W13" s="256"/>
      <c r="X13" s="256"/>
      <c r="Y13" s="256"/>
      <c r="Z13" s="256"/>
      <c r="AA13" s="256"/>
      <c r="AB13" s="256"/>
    </row>
    <row r="14" spans="1:28" ht="20.100000000000001" customHeight="1" thickBot="1" x14ac:dyDescent="0.25">
      <c r="A14" s="731"/>
      <c r="B14" s="732"/>
      <c r="C14" s="733"/>
      <c r="D14" s="737"/>
      <c r="E14" s="737"/>
      <c r="F14" s="737"/>
      <c r="G14" s="737"/>
      <c r="H14" s="737"/>
      <c r="I14" s="737"/>
      <c r="J14" s="737"/>
      <c r="K14" s="737"/>
      <c r="L14" s="737"/>
      <c r="M14" s="737"/>
      <c r="N14" s="737"/>
      <c r="O14" s="737"/>
      <c r="P14" s="739"/>
      <c r="Q14" s="742"/>
      <c r="R14" s="742"/>
      <c r="S14" s="742"/>
      <c r="T14" s="742"/>
      <c r="U14" s="743"/>
      <c r="V14" s="256"/>
      <c r="W14" s="256"/>
      <c r="X14" s="256"/>
      <c r="Y14" s="256"/>
      <c r="Z14" s="256"/>
      <c r="AA14" s="256"/>
      <c r="AB14" s="256"/>
    </row>
    <row r="15" spans="1:28" ht="20.100000000000001" customHeight="1" x14ac:dyDescent="0.2">
      <c r="A15" s="723" t="s">
        <v>453</v>
      </c>
      <c r="B15" s="724"/>
      <c r="C15" s="724"/>
      <c r="D15" s="724"/>
      <c r="E15" s="724"/>
      <c r="F15" s="725" t="s">
        <v>456</v>
      </c>
      <c r="G15" s="726"/>
      <c r="H15" s="726"/>
      <c r="I15" s="726"/>
      <c r="J15" s="726"/>
      <c r="K15" s="726"/>
      <c r="L15" s="726"/>
      <c r="M15" s="726"/>
      <c r="N15" s="726"/>
      <c r="O15" s="726"/>
      <c r="P15" s="726"/>
      <c r="Q15" s="726"/>
      <c r="R15" s="726"/>
      <c r="S15" s="726"/>
      <c r="T15" s="726"/>
      <c r="U15" s="727"/>
      <c r="V15" s="256"/>
      <c r="W15" s="256"/>
      <c r="X15" s="256"/>
      <c r="Y15" s="256"/>
      <c r="Z15" s="256"/>
      <c r="AA15" s="256"/>
      <c r="AB15" s="256"/>
    </row>
    <row r="16" spans="1:28" ht="20.100000000000001" customHeight="1" x14ac:dyDescent="0.2">
      <c r="A16" s="728" t="s">
        <v>457</v>
      </c>
      <c r="B16" s="729"/>
      <c r="C16" s="730"/>
      <c r="D16" s="734"/>
      <c r="E16" s="734"/>
      <c r="F16" s="734"/>
      <c r="G16" s="734"/>
      <c r="H16" s="734"/>
      <c r="I16" s="734"/>
      <c r="J16" s="734"/>
      <c r="K16" s="734"/>
      <c r="L16" s="734"/>
      <c r="M16" s="734"/>
      <c r="N16" s="734"/>
      <c r="O16" s="734"/>
      <c r="P16" s="734"/>
      <c r="Q16" s="734"/>
      <c r="R16" s="734"/>
      <c r="S16" s="734"/>
      <c r="T16" s="734"/>
      <c r="U16" s="735"/>
      <c r="V16" s="256"/>
      <c r="W16" s="256"/>
      <c r="X16" s="256"/>
      <c r="Y16" s="256"/>
      <c r="Z16" s="256"/>
      <c r="AA16" s="256"/>
      <c r="AB16" s="256"/>
    </row>
    <row r="17" spans="1:28" ht="20.100000000000001" customHeight="1" x14ac:dyDescent="0.2">
      <c r="A17" s="728"/>
      <c r="B17" s="729"/>
      <c r="C17" s="730"/>
      <c r="D17" s="734"/>
      <c r="E17" s="734"/>
      <c r="F17" s="734"/>
      <c r="G17" s="734"/>
      <c r="H17" s="734"/>
      <c r="I17" s="734"/>
      <c r="J17" s="734"/>
      <c r="K17" s="734"/>
      <c r="L17" s="734"/>
      <c r="M17" s="734"/>
      <c r="N17" s="734"/>
      <c r="O17" s="734"/>
      <c r="P17" s="734"/>
      <c r="Q17" s="734"/>
      <c r="R17" s="734"/>
      <c r="S17" s="734"/>
      <c r="T17" s="734"/>
      <c r="U17" s="735"/>
      <c r="V17" s="256"/>
      <c r="W17" s="256"/>
      <c r="X17" s="256"/>
      <c r="Y17" s="256"/>
      <c r="Z17" s="256"/>
      <c r="AA17" s="256"/>
      <c r="AB17" s="256"/>
    </row>
    <row r="18" spans="1:28" ht="20.100000000000001" customHeight="1" x14ac:dyDescent="0.2">
      <c r="A18" s="728"/>
      <c r="B18" s="729"/>
      <c r="C18" s="730"/>
      <c r="D18" s="734"/>
      <c r="E18" s="734"/>
      <c r="F18" s="734"/>
      <c r="G18" s="734"/>
      <c r="H18" s="734"/>
      <c r="I18" s="734"/>
      <c r="J18" s="734"/>
      <c r="K18" s="734"/>
      <c r="L18" s="734"/>
      <c r="M18" s="734"/>
      <c r="N18" s="734"/>
      <c r="O18" s="734"/>
      <c r="P18" s="734"/>
      <c r="Q18" s="734"/>
      <c r="R18" s="734"/>
      <c r="S18" s="734"/>
      <c r="T18" s="734"/>
      <c r="U18" s="735"/>
      <c r="V18" s="256"/>
      <c r="W18" s="256"/>
      <c r="X18" s="256"/>
      <c r="Y18" s="256"/>
      <c r="Z18" s="256"/>
      <c r="AA18" s="256"/>
      <c r="AB18" s="256"/>
    </row>
    <row r="19" spans="1:28" ht="20.100000000000001" customHeight="1" x14ac:dyDescent="0.2">
      <c r="A19" s="728" t="s">
        <v>458</v>
      </c>
      <c r="B19" s="729"/>
      <c r="C19" s="730"/>
      <c r="D19" s="736"/>
      <c r="E19" s="736"/>
      <c r="F19" s="736"/>
      <c r="G19" s="736"/>
      <c r="H19" s="736"/>
      <c r="I19" s="736"/>
      <c r="J19" s="736"/>
      <c r="K19" s="736"/>
      <c r="L19" s="736"/>
      <c r="M19" s="736"/>
      <c r="N19" s="736"/>
      <c r="O19" s="736"/>
      <c r="P19" s="738" t="s">
        <v>166</v>
      </c>
      <c r="Q19" s="740"/>
      <c r="R19" s="740"/>
      <c r="S19" s="740"/>
      <c r="T19" s="740"/>
      <c r="U19" s="741"/>
      <c r="V19" s="256"/>
      <c r="W19" s="256"/>
      <c r="X19" s="256"/>
      <c r="Y19" s="256"/>
      <c r="Z19" s="256"/>
      <c r="AA19" s="256"/>
      <c r="AB19" s="256"/>
    </row>
    <row r="20" spans="1:28" ht="20.100000000000001" customHeight="1" thickBot="1" x14ac:dyDescent="0.25">
      <c r="A20" s="731"/>
      <c r="B20" s="732"/>
      <c r="C20" s="733"/>
      <c r="D20" s="737"/>
      <c r="E20" s="737"/>
      <c r="F20" s="737"/>
      <c r="G20" s="737"/>
      <c r="H20" s="737"/>
      <c r="I20" s="737"/>
      <c r="J20" s="737"/>
      <c r="K20" s="737"/>
      <c r="L20" s="737"/>
      <c r="M20" s="737"/>
      <c r="N20" s="737"/>
      <c r="O20" s="737"/>
      <c r="P20" s="739"/>
      <c r="Q20" s="742"/>
      <c r="R20" s="742"/>
      <c r="S20" s="742"/>
      <c r="T20" s="742"/>
      <c r="U20" s="743"/>
      <c r="V20" s="256"/>
      <c r="W20" s="256"/>
      <c r="X20" s="256"/>
      <c r="Y20" s="256"/>
      <c r="Z20" s="256"/>
      <c r="AA20" s="256"/>
      <c r="AB20" s="256"/>
    </row>
    <row r="21" spans="1:28" ht="20.100000000000001" customHeight="1" x14ac:dyDescent="0.2">
      <c r="A21" s="723" t="s">
        <v>454</v>
      </c>
      <c r="B21" s="724"/>
      <c r="C21" s="724"/>
      <c r="D21" s="724"/>
      <c r="E21" s="724"/>
      <c r="F21" s="725" t="s">
        <v>456</v>
      </c>
      <c r="G21" s="726"/>
      <c r="H21" s="726"/>
      <c r="I21" s="726"/>
      <c r="J21" s="726"/>
      <c r="K21" s="726"/>
      <c r="L21" s="726"/>
      <c r="M21" s="726"/>
      <c r="N21" s="726"/>
      <c r="O21" s="726"/>
      <c r="P21" s="726"/>
      <c r="Q21" s="726"/>
      <c r="R21" s="726"/>
      <c r="S21" s="726"/>
      <c r="T21" s="726"/>
      <c r="U21" s="727"/>
      <c r="V21" s="256"/>
      <c r="W21" s="256"/>
      <c r="X21" s="256"/>
      <c r="Y21" s="256"/>
      <c r="Z21" s="256"/>
      <c r="AA21" s="256"/>
      <c r="AB21" s="256"/>
    </row>
    <row r="22" spans="1:28" ht="20.100000000000001" customHeight="1" x14ac:dyDescent="0.2">
      <c r="A22" s="728" t="s">
        <v>457</v>
      </c>
      <c r="B22" s="729"/>
      <c r="C22" s="730"/>
      <c r="D22" s="734"/>
      <c r="E22" s="734"/>
      <c r="F22" s="734"/>
      <c r="G22" s="734"/>
      <c r="H22" s="734"/>
      <c r="I22" s="734"/>
      <c r="J22" s="734"/>
      <c r="K22" s="734"/>
      <c r="L22" s="734"/>
      <c r="M22" s="734"/>
      <c r="N22" s="734"/>
      <c r="O22" s="734"/>
      <c r="P22" s="734"/>
      <c r="Q22" s="734"/>
      <c r="R22" s="734"/>
      <c r="S22" s="734"/>
      <c r="T22" s="734"/>
      <c r="U22" s="735"/>
      <c r="V22" s="256"/>
      <c r="W22" s="256"/>
      <c r="X22" s="256"/>
      <c r="Y22" s="256"/>
      <c r="Z22" s="256"/>
      <c r="AA22" s="256"/>
      <c r="AB22" s="256"/>
    </row>
    <row r="23" spans="1:28" ht="20.100000000000001" customHeight="1" x14ac:dyDescent="0.2">
      <c r="A23" s="728"/>
      <c r="B23" s="729"/>
      <c r="C23" s="730"/>
      <c r="D23" s="734"/>
      <c r="E23" s="734"/>
      <c r="F23" s="734"/>
      <c r="G23" s="734"/>
      <c r="H23" s="734"/>
      <c r="I23" s="734"/>
      <c r="J23" s="734"/>
      <c r="K23" s="734"/>
      <c r="L23" s="734"/>
      <c r="M23" s="734"/>
      <c r="N23" s="734"/>
      <c r="O23" s="734"/>
      <c r="P23" s="734"/>
      <c r="Q23" s="734"/>
      <c r="R23" s="734"/>
      <c r="S23" s="734"/>
      <c r="T23" s="734"/>
      <c r="U23" s="735"/>
      <c r="V23" s="256"/>
      <c r="W23" s="256"/>
      <c r="X23" s="256"/>
      <c r="Y23" s="256"/>
      <c r="Z23" s="256"/>
      <c r="AA23" s="256"/>
      <c r="AB23" s="256"/>
    </row>
    <row r="24" spans="1:28" ht="20.100000000000001" customHeight="1" x14ac:dyDescent="0.2">
      <c r="A24" s="728"/>
      <c r="B24" s="729"/>
      <c r="C24" s="730"/>
      <c r="D24" s="734"/>
      <c r="E24" s="734"/>
      <c r="F24" s="734"/>
      <c r="G24" s="734"/>
      <c r="H24" s="734"/>
      <c r="I24" s="734"/>
      <c r="J24" s="734"/>
      <c r="K24" s="734"/>
      <c r="L24" s="734"/>
      <c r="M24" s="734"/>
      <c r="N24" s="734"/>
      <c r="O24" s="734"/>
      <c r="P24" s="734"/>
      <c r="Q24" s="734"/>
      <c r="R24" s="734"/>
      <c r="S24" s="734"/>
      <c r="T24" s="734"/>
      <c r="U24" s="735"/>
      <c r="V24" s="256"/>
      <c r="W24" s="256"/>
      <c r="X24" s="256"/>
      <c r="Y24" s="256"/>
      <c r="Z24" s="256"/>
      <c r="AA24" s="256"/>
      <c r="AB24" s="256"/>
    </row>
    <row r="25" spans="1:28" ht="20.100000000000001" customHeight="1" x14ac:dyDescent="0.2">
      <c r="A25" s="728" t="s">
        <v>458</v>
      </c>
      <c r="B25" s="729"/>
      <c r="C25" s="730"/>
      <c r="D25" s="736"/>
      <c r="E25" s="736"/>
      <c r="F25" s="736"/>
      <c r="G25" s="736"/>
      <c r="H25" s="736"/>
      <c r="I25" s="736"/>
      <c r="J25" s="736"/>
      <c r="K25" s="736"/>
      <c r="L25" s="736"/>
      <c r="M25" s="736"/>
      <c r="N25" s="736"/>
      <c r="O25" s="736"/>
      <c r="P25" s="738" t="s">
        <v>166</v>
      </c>
      <c r="Q25" s="740"/>
      <c r="R25" s="740"/>
      <c r="S25" s="740"/>
      <c r="T25" s="740"/>
      <c r="U25" s="741"/>
      <c r="V25" s="256"/>
      <c r="W25" s="256"/>
      <c r="X25" s="256"/>
      <c r="Y25" s="256"/>
      <c r="Z25" s="256"/>
      <c r="AA25" s="256"/>
      <c r="AB25" s="256"/>
    </row>
    <row r="26" spans="1:28" ht="20.100000000000001" customHeight="1" thickBot="1" x14ac:dyDescent="0.25">
      <c r="A26" s="731"/>
      <c r="B26" s="732"/>
      <c r="C26" s="733"/>
      <c r="D26" s="737"/>
      <c r="E26" s="737"/>
      <c r="F26" s="737"/>
      <c r="G26" s="737"/>
      <c r="H26" s="737"/>
      <c r="I26" s="737"/>
      <c r="J26" s="737"/>
      <c r="K26" s="737"/>
      <c r="L26" s="737"/>
      <c r="M26" s="737"/>
      <c r="N26" s="737"/>
      <c r="O26" s="737"/>
      <c r="P26" s="739"/>
      <c r="Q26" s="742"/>
      <c r="R26" s="742"/>
      <c r="S26" s="742"/>
      <c r="T26" s="742"/>
      <c r="U26" s="743"/>
      <c r="V26" s="256"/>
      <c r="W26" s="256"/>
      <c r="X26" s="256"/>
      <c r="Y26" s="256"/>
      <c r="Z26" s="256"/>
      <c r="AA26" s="256"/>
      <c r="AB26" s="256"/>
    </row>
    <row r="27" spans="1:28" ht="20.100000000000001" customHeight="1" x14ac:dyDescent="0.2">
      <c r="A27" s="723" t="s">
        <v>455</v>
      </c>
      <c r="B27" s="724"/>
      <c r="C27" s="724"/>
      <c r="D27" s="724"/>
      <c r="E27" s="724"/>
      <c r="F27" s="725" t="s">
        <v>456</v>
      </c>
      <c r="G27" s="726"/>
      <c r="H27" s="726"/>
      <c r="I27" s="726"/>
      <c r="J27" s="726"/>
      <c r="K27" s="726"/>
      <c r="L27" s="726"/>
      <c r="M27" s="726"/>
      <c r="N27" s="726"/>
      <c r="O27" s="726"/>
      <c r="P27" s="726"/>
      <c r="Q27" s="726"/>
      <c r="R27" s="726"/>
      <c r="S27" s="726"/>
      <c r="T27" s="726"/>
      <c r="U27" s="727"/>
      <c r="V27" s="256"/>
      <c r="W27" s="256"/>
      <c r="X27" s="256"/>
      <c r="Y27" s="256"/>
      <c r="Z27" s="256"/>
      <c r="AA27" s="256"/>
      <c r="AB27" s="256"/>
    </row>
    <row r="28" spans="1:28" ht="20.100000000000001" customHeight="1" x14ac:dyDescent="0.2">
      <c r="A28" s="728" t="s">
        <v>457</v>
      </c>
      <c r="B28" s="729"/>
      <c r="C28" s="730"/>
      <c r="D28" s="734"/>
      <c r="E28" s="734"/>
      <c r="F28" s="734"/>
      <c r="G28" s="734"/>
      <c r="H28" s="734"/>
      <c r="I28" s="734"/>
      <c r="J28" s="734"/>
      <c r="K28" s="734"/>
      <c r="L28" s="734"/>
      <c r="M28" s="734"/>
      <c r="N28" s="734"/>
      <c r="O28" s="734"/>
      <c r="P28" s="734"/>
      <c r="Q28" s="734"/>
      <c r="R28" s="734"/>
      <c r="S28" s="734"/>
      <c r="T28" s="734"/>
      <c r="U28" s="735"/>
      <c r="V28" s="256"/>
      <c r="W28" s="256"/>
      <c r="X28" s="256"/>
      <c r="Y28" s="256"/>
      <c r="Z28" s="256"/>
      <c r="AA28" s="256"/>
      <c r="AB28" s="256"/>
    </row>
    <row r="29" spans="1:28" ht="20.100000000000001" customHeight="1" x14ac:dyDescent="0.2">
      <c r="A29" s="728"/>
      <c r="B29" s="729"/>
      <c r="C29" s="730"/>
      <c r="D29" s="734"/>
      <c r="E29" s="734"/>
      <c r="F29" s="734"/>
      <c r="G29" s="734"/>
      <c r="H29" s="734"/>
      <c r="I29" s="734"/>
      <c r="J29" s="734"/>
      <c r="K29" s="734"/>
      <c r="L29" s="734"/>
      <c r="M29" s="734"/>
      <c r="N29" s="734"/>
      <c r="O29" s="734"/>
      <c r="P29" s="734"/>
      <c r="Q29" s="734"/>
      <c r="R29" s="734"/>
      <c r="S29" s="734"/>
      <c r="T29" s="734"/>
      <c r="U29" s="735"/>
      <c r="V29" s="256"/>
      <c r="W29" s="256"/>
      <c r="X29" s="256"/>
      <c r="Y29" s="256"/>
      <c r="Z29" s="256"/>
      <c r="AA29" s="256"/>
      <c r="AB29" s="256"/>
    </row>
    <row r="30" spans="1:28" ht="20.100000000000001" customHeight="1" x14ac:dyDescent="0.2">
      <c r="A30" s="728"/>
      <c r="B30" s="729"/>
      <c r="C30" s="730"/>
      <c r="D30" s="734"/>
      <c r="E30" s="734"/>
      <c r="F30" s="734"/>
      <c r="G30" s="734"/>
      <c r="H30" s="734"/>
      <c r="I30" s="734"/>
      <c r="J30" s="734"/>
      <c r="K30" s="734"/>
      <c r="L30" s="734"/>
      <c r="M30" s="734"/>
      <c r="N30" s="734"/>
      <c r="O30" s="734"/>
      <c r="P30" s="734"/>
      <c r="Q30" s="734"/>
      <c r="R30" s="734"/>
      <c r="S30" s="734"/>
      <c r="T30" s="734"/>
      <c r="U30" s="735"/>
      <c r="V30" s="256"/>
      <c r="W30" s="256"/>
      <c r="X30" s="256"/>
      <c r="Y30" s="256"/>
      <c r="Z30" s="256"/>
      <c r="AA30" s="256"/>
      <c r="AB30" s="256"/>
    </row>
    <row r="31" spans="1:28" ht="20.100000000000001" customHeight="1" x14ac:dyDescent="0.2">
      <c r="A31" s="728" t="s">
        <v>458</v>
      </c>
      <c r="B31" s="729"/>
      <c r="C31" s="730"/>
      <c r="D31" s="736"/>
      <c r="E31" s="736"/>
      <c r="F31" s="736"/>
      <c r="G31" s="736"/>
      <c r="H31" s="736"/>
      <c r="I31" s="736"/>
      <c r="J31" s="736"/>
      <c r="K31" s="736"/>
      <c r="L31" s="736"/>
      <c r="M31" s="736"/>
      <c r="N31" s="736"/>
      <c r="O31" s="736"/>
      <c r="P31" s="738" t="s">
        <v>166</v>
      </c>
      <c r="Q31" s="740"/>
      <c r="R31" s="740"/>
      <c r="S31" s="740"/>
      <c r="T31" s="740"/>
      <c r="U31" s="741"/>
      <c r="V31" s="256"/>
      <c r="W31" s="256"/>
      <c r="X31" s="256"/>
      <c r="Y31" s="256"/>
      <c r="Z31" s="256"/>
      <c r="AA31" s="256"/>
      <c r="AB31" s="256"/>
    </row>
    <row r="32" spans="1:28" ht="15" customHeight="1" thickBot="1" x14ac:dyDescent="0.25">
      <c r="A32" s="731"/>
      <c r="B32" s="732"/>
      <c r="C32" s="733"/>
      <c r="D32" s="737"/>
      <c r="E32" s="737"/>
      <c r="F32" s="737"/>
      <c r="G32" s="737"/>
      <c r="H32" s="737"/>
      <c r="I32" s="737"/>
      <c r="J32" s="737"/>
      <c r="K32" s="737"/>
      <c r="L32" s="737"/>
      <c r="M32" s="737"/>
      <c r="N32" s="737"/>
      <c r="O32" s="737"/>
      <c r="P32" s="739"/>
      <c r="Q32" s="742"/>
      <c r="R32" s="742"/>
      <c r="S32" s="742"/>
      <c r="T32" s="742"/>
      <c r="U32" s="743"/>
      <c r="V32" s="256"/>
      <c r="W32" s="256"/>
      <c r="X32" s="256"/>
      <c r="Y32" s="256"/>
      <c r="Z32" s="256"/>
      <c r="AA32" s="256"/>
      <c r="AB32" s="256"/>
    </row>
    <row r="33" spans="1:21" ht="20.100000000000001" customHeight="1" x14ac:dyDescent="0.2">
      <c r="A33" s="259" t="s">
        <v>244</v>
      </c>
      <c r="B33" s="255"/>
      <c r="C33" s="567"/>
      <c r="D33" s="567"/>
      <c r="E33" s="567"/>
      <c r="F33" s="567"/>
      <c r="G33" s="567"/>
      <c r="H33" s="567"/>
      <c r="I33" s="567"/>
      <c r="J33" s="567"/>
      <c r="K33" s="567"/>
      <c r="L33" s="567"/>
      <c r="M33" s="567"/>
      <c r="N33" s="567"/>
      <c r="O33" s="567"/>
      <c r="P33" s="567"/>
      <c r="Q33" s="567"/>
      <c r="R33" s="567"/>
      <c r="S33" s="567"/>
      <c r="T33" s="567"/>
      <c r="U33" s="567"/>
    </row>
    <row r="34" spans="1:21" ht="20.100000000000001" customHeight="1" x14ac:dyDescent="0.2">
      <c r="A34" s="526"/>
      <c r="B34" s="526"/>
      <c r="C34" s="526"/>
      <c r="D34" s="526"/>
      <c r="E34" s="526"/>
      <c r="F34" s="526"/>
      <c r="G34" s="526"/>
      <c r="H34" s="526"/>
      <c r="I34" s="526"/>
      <c r="J34" s="526"/>
      <c r="K34" s="526"/>
      <c r="L34" s="526"/>
      <c r="M34" s="526"/>
      <c r="N34" s="526"/>
      <c r="O34" s="526"/>
      <c r="P34" s="526"/>
      <c r="Q34" s="526"/>
      <c r="R34" s="526"/>
      <c r="S34" s="526"/>
      <c r="T34" s="526"/>
      <c r="U34" s="526"/>
    </row>
    <row r="35" spans="1:21" ht="20.100000000000001" customHeight="1" x14ac:dyDescent="0.2">
      <c r="A35" s="526"/>
      <c r="B35" s="526"/>
      <c r="C35" s="526"/>
      <c r="D35" s="526"/>
      <c r="E35" s="526"/>
      <c r="F35" s="526"/>
      <c r="G35" s="526"/>
      <c r="H35" s="526"/>
      <c r="I35" s="526"/>
      <c r="J35" s="526"/>
      <c r="K35" s="526"/>
      <c r="L35" s="526"/>
      <c r="M35" s="526"/>
      <c r="N35" s="526"/>
      <c r="O35" s="526"/>
      <c r="P35" s="526"/>
      <c r="Q35" s="526"/>
      <c r="R35" s="526"/>
      <c r="S35" s="526"/>
      <c r="T35" s="526"/>
      <c r="U35" s="526"/>
    </row>
    <row r="36" spans="1:21" ht="20.100000000000001" customHeight="1" x14ac:dyDescent="0.2">
      <c r="A36" s="526"/>
      <c r="B36" s="526"/>
      <c r="C36" s="526"/>
      <c r="D36" s="526"/>
      <c r="E36" s="526"/>
      <c r="F36" s="526"/>
      <c r="G36" s="526"/>
      <c r="H36" s="526"/>
      <c r="I36" s="526"/>
      <c r="J36" s="526"/>
      <c r="K36" s="526"/>
      <c r="L36" s="526"/>
      <c r="M36" s="526"/>
      <c r="N36" s="526"/>
      <c r="O36" s="526"/>
      <c r="P36" s="526"/>
      <c r="Q36" s="526"/>
      <c r="R36" s="526"/>
      <c r="S36" s="526"/>
      <c r="T36" s="526"/>
      <c r="U36" s="526"/>
    </row>
    <row r="37" spans="1:21" ht="20.100000000000001" customHeight="1" x14ac:dyDescent="0.2">
      <c r="A37" s="526"/>
      <c r="B37" s="526"/>
      <c r="C37" s="526"/>
      <c r="D37" s="526"/>
      <c r="E37" s="526"/>
      <c r="F37" s="526"/>
      <c r="G37" s="526"/>
      <c r="H37" s="526"/>
      <c r="I37" s="526"/>
      <c r="J37" s="526"/>
      <c r="K37" s="526"/>
      <c r="L37" s="526"/>
      <c r="M37" s="526"/>
      <c r="N37" s="526"/>
      <c r="O37" s="526"/>
      <c r="P37" s="526"/>
      <c r="Q37" s="526"/>
      <c r="R37" s="526"/>
      <c r="S37" s="526"/>
      <c r="T37" s="526"/>
      <c r="U37" s="526"/>
    </row>
    <row r="38" spans="1:21" ht="15" customHeight="1" x14ac:dyDescent="0.2">
      <c r="U38" s="260" t="s">
        <v>494</v>
      </c>
    </row>
    <row r="39" spans="1:21" ht="15" customHeight="1" x14ac:dyDescent="0.2"/>
    <row r="40" spans="1:21" ht="15" customHeight="1" x14ac:dyDescent="0.2"/>
  </sheetData>
  <sheetProtection selectLockedCells="1"/>
  <mergeCells count="60">
    <mergeCell ref="A34:U34"/>
    <mergeCell ref="A35:U35"/>
    <mergeCell ref="A36:U36"/>
    <mergeCell ref="A37:U37"/>
    <mergeCell ref="C33:U33"/>
    <mergeCell ref="D31:O32"/>
    <mergeCell ref="P31:P32"/>
    <mergeCell ref="Q31:U32"/>
    <mergeCell ref="A19:C20"/>
    <mergeCell ref="A21:E21"/>
    <mergeCell ref="F21:G21"/>
    <mergeCell ref="H21:U21"/>
    <mergeCell ref="D19:O20"/>
    <mergeCell ref="P19:P20"/>
    <mergeCell ref="Q19:U20"/>
    <mergeCell ref="A31:C32"/>
    <mergeCell ref="A27:E27"/>
    <mergeCell ref="A22:C24"/>
    <mergeCell ref="D22:U22"/>
    <mergeCell ref="D23:U23"/>
    <mergeCell ref="D24:U24"/>
    <mergeCell ref="A16:C18"/>
    <mergeCell ref="D16:U16"/>
    <mergeCell ref="A15:E15"/>
    <mergeCell ref="A10:C12"/>
    <mergeCell ref="D10:U10"/>
    <mergeCell ref="D11:U11"/>
    <mergeCell ref="D12:U12"/>
    <mergeCell ref="A13:C14"/>
    <mergeCell ref="F15:G15"/>
    <mergeCell ref="H15:U15"/>
    <mergeCell ref="P13:P14"/>
    <mergeCell ref="D13:O14"/>
    <mergeCell ref="Q13:U14"/>
    <mergeCell ref="D17:U17"/>
    <mergeCell ref="D18:U18"/>
    <mergeCell ref="A25:C26"/>
    <mergeCell ref="F27:G27"/>
    <mergeCell ref="H27:U27"/>
    <mergeCell ref="A28:C30"/>
    <mergeCell ref="D28:U28"/>
    <mergeCell ref="D29:U29"/>
    <mergeCell ref="D30:U30"/>
    <mergeCell ref="D25:O26"/>
    <mergeCell ref="P25:P26"/>
    <mergeCell ref="Q25:U26"/>
    <mergeCell ref="A4:U4"/>
    <mergeCell ref="B5:U5"/>
    <mergeCell ref="B8:U8"/>
    <mergeCell ref="B7:U7"/>
    <mergeCell ref="A9:E9"/>
    <mergeCell ref="B6:U6"/>
    <mergeCell ref="F9:G9"/>
    <mergeCell ref="H9:U9"/>
    <mergeCell ref="A1:U1"/>
    <mergeCell ref="A2:U2"/>
    <mergeCell ref="A3:B3"/>
    <mergeCell ref="C3:I3"/>
    <mergeCell ref="J3:K3"/>
    <mergeCell ref="L3:U3"/>
  </mergeCells>
  <pageMargins left="0.7" right="0.7" top="0.75" bottom="0.75" header="0.3" footer="0.3"/>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7</xdr:col>
                    <xdr:colOff>19050</xdr:colOff>
                    <xdr:row>8</xdr:row>
                    <xdr:rowOff>19050</xdr:rowOff>
                  </from>
                  <to>
                    <xdr:col>10</xdr:col>
                    <xdr:colOff>190500</xdr:colOff>
                    <xdr:row>8</xdr:row>
                    <xdr:rowOff>238125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10</xdr:col>
                    <xdr:colOff>66675</xdr:colOff>
                    <xdr:row>8</xdr:row>
                    <xdr:rowOff>19050</xdr:rowOff>
                  </from>
                  <to>
                    <xdr:col>13</xdr:col>
                    <xdr:colOff>209550</xdr:colOff>
                    <xdr:row>8</xdr:row>
                    <xdr:rowOff>238125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13</xdr:col>
                    <xdr:colOff>200025</xdr:colOff>
                    <xdr:row>8</xdr:row>
                    <xdr:rowOff>28575</xdr:rowOff>
                  </from>
                  <to>
                    <xdr:col>15</xdr:col>
                    <xdr:colOff>85725</xdr:colOff>
                    <xdr:row>9</xdr:row>
                    <xdr:rowOff>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7</xdr:col>
                    <xdr:colOff>19050</xdr:colOff>
                    <xdr:row>14</xdr:row>
                    <xdr:rowOff>19050</xdr:rowOff>
                  </from>
                  <to>
                    <xdr:col>10</xdr:col>
                    <xdr:colOff>190500</xdr:colOff>
                    <xdr:row>14</xdr:row>
                    <xdr:rowOff>238125</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10</xdr:col>
                    <xdr:colOff>66675</xdr:colOff>
                    <xdr:row>14</xdr:row>
                    <xdr:rowOff>19050</xdr:rowOff>
                  </from>
                  <to>
                    <xdr:col>13</xdr:col>
                    <xdr:colOff>209550</xdr:colOff>
                    <xdr:row>14</xdr:row>
                    <xdr:rowOff>238125</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13</xdr:col>
                    <xdr:colOff>200025</xdr:colOff>
                    <xdr:row>14</xdr:row>
                    <xdr:rowOff>28575</xdr:rowOff>
                  </from>
                  <to>
                    <xdr:col>15</xdr:col>
                    <xdr:colOff>85725</xdr:colOff>
                    <xdr:row>15</xdr:row>
                    <xdr:rowOff>0</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7</xdr:col>
                    <xdr:colOff>19050</xdr:colOff>
                    <xdr:row>20</xdr:row>
                    <xdr:rowOff>19050</xdr:rowOff>
                  </from>
                  <to>
                    <xdr:col>10</xdr:col>
                    <xdr:colOff>190500</xdr:colOff>
                    <xdr:row>20</xdr:row>
                    <xdr:rowOff>238125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10</xdr:col>
                    <xdr:colOff>66675</xdr:colOff>
                    <xdr:row>20</xdr:row>
                    <xdr:rowOff>19050</xdr:rowOff>
                  </from>
                  <to>
                    <xdr:col>13</xdr:col>
                    <xdr:colOff>209550</xdr:colOff>
                    <xdr:row>20</xdr:row>
                    <xdr:rowOff>238125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13</xdr:col>
                    <xdr:colOff>200025</xdr:colOff>
                    <xdr:row>20</xdr:row>
                    <xdr:rowOff>28575</xdr:rowOff>
                  </from>
                  <to>
                    <xdr:col>15</xdr:col>
                    <xdr:colOff>85725</xdr:colOff>
                    <xdr:row>21</xdr:row>
                    <xdr:rowOff>0</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7</xdr:col>
                    <xdr:colOff>19050</xdr:colOff>
                    <xdr:row>26</xdr:row>
                    <xdr:rowOff>19050</xdr:rowOff>
                  </from>
                  <to>
                    <xdr:col>10</xdr:col>
                    <xdr:colOff>190500</xdr:colOff>
                    <xdr:row>26</xdr:row>
                    <xdr:rowOff>238125</xdr:rowOff>
                  </to>
                </anchor>
              </controlPr>
            </control>
          </mc:Choice>
        </mc:AlternateContent>
        <mc:AlternateContent xmlns:mc="http://schemas.openxmlformats.org/markup-compatibility/2006">
          <mc:Choice Requires="x14">
            <control shapeId="16396" r:id="rId14" name="Check Box 12">
              <controlPr defaultSize="0" autoFill="0" autoLine="0" autoPict="0">
                <anchor moveWithCells="1">
                  <from>
                    <xdr:col>10</xdr:col>
                    <xdr:colOff>66675</xdr:colOff>
                    <xdr:row>26</xdr:row>
                    <xdr:rowOff>19050</xdr:rowOff>
                  </from>
                  <to>
                    <xdr:col>13</xdr:col>
                    <xdr:colOff>209550</xdr:colOff>
                    <xdr:row>26</xdr:row>
                    <xdr:rowOff>238125</xdr:rowOff>
                  </to>
                </anchor>
              </controlPr>
            </control>
          </mc:Choice>
        </mc:AlternateContent>
        <mc:AlternateContent xmlns:mc="http://schemas.openxmlformats.org/markup-compatibility/2006">
          <mc:Choice Requires="x14">
            <control shapeId="16397" r:id="rId15" name="Check Box 13">
              <controlPr defaultSize="0" autoFill="0" autoLine="0" autoPict="0">
                <anchor moveWithCells="1">
                  <from>
                    <xdr:col>13</xdr:col>
                    <xdr:colOff>200025</xdr:colOff>
                    <xdr:row>26</xdr:row>
                    <xdr:rowOff>28575</xdr:rowOff>
                  </from>
                  <to>
                    <xdr:col>15</xdr:col>
                    <xdr:colOff>85725</xdr:colOff>
                    <xdr:row>27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K203"/>
  <sheetViews>
    <sheetView topLeftCell="A57" workbookViewId="0">
      <selection activeCell="B10" sqref="B10"/>
    </sheetView>
  </sheetViews>
  <sheetFormatPr defaultRowHeight="15" x14ac:dyDescent="0.25"/>
  <cols>
    <col min="1" max="1" width="17.7109375" bestFit="1" customWidth="1"/>
  </cols>
  <sheetData>
    <row r="1" spans="1:3" ht="30" x14ac:dyDescent="0.25">
      <c r="A1" s="2" t="s">
        <v>20</v>
      </c>
      <c r="B1">
        <f>(1000*0.055/144)*8/60</f>
        <v>5.0925925925925923E-2</v>
      </c>
    </row>
    <row r="3" spans="1:3" x14ac:dyDescent="0.25">
      <c r="A3" s="1" t="s">
        <v>6</v>
      </c>
    </row>
    <row r="4" spans="1:3" x14ac:dyDescent="0.25">
      <c r="A4" t="s">
        <v>10</v>
      </c>
      <c r="B4" t="e">
        <f>'62.2'!#REF!</f>
        <v>#REF!</v>
      </c>
      <c r="C4" t="s">
        <v>52</v>
      </c>
    </row>
    <row r="5" spans="1:3" x14ac:dyDescent="0.25">
      <c r="A5" t="s">
        <v>6</v>
      </c>
      <c r="B5" t="e">
        <f>B4*0.4</f>
        <v>#REF!</v>
      </c>
      <c r="C5" t="s">
        <v>52</v>
      </c>
    </row>
    <row r="7" spans="1:3" x14ac:dyDescent="0.25">
      <c r="A7" t="s">
        <v>11</v>
      </c>
      <c r="B7">
        <f>'62.2'!B15*60</f>
        <v>0</v>
      </c>
      <c r="C7" t="s">
        <v>54</v>
      </c>
    </row>
    <row r="8" spans="1:3" x14ac:dyDescent="0.25">
      <c r="B8" t="e">
        <f>B7/((B1*'62.2'!B19*(('62.2'!B13/'62.2'!N12)^0.3))^-1)</f>
        <v>#N/A</v>
      </c>
      <c r="C8" t="s">
        <v>22</v>
      </c>
    </row>
    <row r="10" spans="1:3" x14ac:dyDescent="0.25">
      <c r="A10" t="s">
        <v>12</v>
      </c>
      <c r="B10" t="e">
        <f>B5*(('62.2'!B19*(('62.2'!B13/'62.2'!N12)^0.3)*B1)^-1)/60</f>
        <v>#REF!</v>
      </c>
      <c r="C10" t="s">
        <v>3</v>
      </c>
    </row>
    <row r="12" spans="1:3" x14ac:dyDescent="0.25">
      <c r="A12" t="s">
        <v>13</v>
      </c>
    </row>
    <row r="13" spans="1:3" x14ac:dyDescent="0.25">
      <c r="A13" t="s">
        <v>14</v>
      </c>
      <c r="B13">
        <f>B14*7.5</f>
        <v>7.5</v>
      </c>
      <c r="C13" t="s">
        <v>18</v>
      </c>
    </row>
    <row r="14" spans="1:3" x14ac:dyDescent="0.25">
      <c r="A14" t="s">
        <v>15</v>
      </c>
      <c r="B14">
        <f>MAX(B15:B16)</f>
        <v>1</v>
      </c>
    </row>
    <row r="15" spans="1:3" x14ac:dyDescent="0.25">
      <c r="A15" t="s">
        <v>16</v>
      </c>
      <c r="B15">
        <f>'62.2'!B16+1</f>
        <v>1</v>
      </c>
    </row>
    <row r="16" spans="1:3" x14ac:dyDescent="0.25">
      <c r="A16" t="s">
        <v>17</v>
      </c>
      <c r="B16">
        <f>'62.2'!B17</f>
        <v>0</v>
      </c>
    </row>
    <row r="18" spans="1:11" x14ac:dyDescent="0.25">
      <c r="A18" t="s">
        <v>0</v>
      </c>
      <c r="B18">
        <f>'62.2'!B11*0.03</f>
        <v>0</v>
      </c>
      <c r="C18" t="s">
        <v>18</v>
      </c>
    </row>
    <row r="20" spans="1:11" x14ac:dyDescent="0.25">
      <c r="A20" t="s">
        <v>19</v>
      </c>
      <c r="B20">
        <f>B18+B13</f>
        <v>7.5</v>
      </c>
      <c r="J20" s="1"/>
      <c r="K20" s="1"/>
    </row>
    <row r="23" spans="1:11" s="4" customFormat="1" x14ac:dyDescent="0.25">
      <c r="A23" s="4" t="s">
        <v>63</v>
      </c>
    </row>
    <row r="24" spans="1:11" s="4" customFormat="1" x14ac:dyDescent="0.25">
      <c r="A24" s="5">
        <v>4.3</v>
      </c>
    </row>
    <row r="25" spans="1:11" s="4" customFormat="1" x14ac:dyDescent="0.25">
      <c r="A25" s="4" t="s">
        <v>64</v>
      </c>
      <c r="B25" s="4">
        <f>0.055/144</f>
        <v>3.8194444444444446E-4</v>
      </c>
    </row>
    <row r="26" spans="1:11" s="4" customFormat="1" x14ac:dyDescent="0.25">
      <c r="A26" s="4" t="s">
        <v>65</v>
      </c>
      <c r="B26" s="4">
        <f>B25*'62.2'!B15</f>
        <v>0</v>
      </c>
    </row>
    <row r="27" spans="1:11" s="4" customFormat="1" x14ac:dyDescent="0.25">
      <c r="A27" s="5">
        <v>4.4000000000000004</v>
      </c>
    </row>
    <row r="28" spans="1:11" s="4" customFormat="1" x14ac:dyDescent="0.25">
      <c r="A28" s="4" t="s">
        <v>66</v>
      </c>
      <c r="B28" s="4" t="e">
        <f>1000*(B26/'62.2'!B11)*(('62.2'!B13/'62.2'!N12)^0.4)</f>
        <v>#DIV/0!</v>
      </c>
    </row>
    <row r="29" spans="1:11" s="4" customFormat="1" x14ac:dyDescent="0.25">
      <c r="A29" s="4" t="s">
        <v>67</v>
      </c>
    </row>
    <row r="30" spans="1:11" s="4" customFormat="1" x14ac:dyDescent="0.25">
      <c r="A30" s="4" t="s">
        <v>68</v>
      </c>
      <c r="B30" s="4" t="e">
        <f>(B28*'62.2'!B19*'62.2'!B11)/7.3</f>
        <v>#DIV/0!</v>
      </c>
    </row>
    <row r="31" spans="1:11" s="4" customFormat="1" x14ac:dyDescent="0.25"/>
    <row r="33" spans="1:7" x14ac:dyDescent="0.25">
      <c r="A33" t="s">
        <v>41</v>
      </c>
    </row>
    <row r="34" spans="1:7" x14ac:dyDescent="0.25">
      <c r="A34">
        <v>4.0999999999999996</v>
      </c>
      <c r="B34">
        <f>B20</f>
        <v>7.5</v>
      </c>
    </row>
    <row r="35" spans="1:7" x14ac:dyDescent="0.25">
      <c r="A35" t="s">
        <v>38</v>
      </c>
      <c r="B35">
        <f>B51</f>
        <v>0</v>
      </c>
    </row>
    <row r="36" spans="1:7" ht="30" x14ac:dyDescent="0.25">
      <c r="A36" s="2" t="s">
        <v>21</v>
      </c>
      <c r="B36">
        <f>B34+B35</f>
        <v>7.5</v>
      </c>
    </row>
    <row r="37" spans="1:7" x14ac:dyDescent="0.25">
      <c r="A37" t="s">
        <v>69</v>
      </c>
      <c r="B37" t="e">
        <f>B30</f>
        <v>#DIV/0!</v>
      </c>
    </row>
    <row r="38" spans="1:7" x14ac:dyDescent="0.25">
      <c r="A38" t="s">
        <v>3</v>
      </c>
      <c r="B38" t="e">
        <f>((B20+B51)*7.3)/((('62.2'!B13/'62.2'!N12)^0.4)*('62.2'!B11*'62.2'!B19))*('62.2'!B11/1000)/(0.055/144)</f>
        <v>#N/A</v>
      </c>
    </row>
    <row r="40" spans="1:7" x14ac:dyDescent="0.25">
      <c r="B40" t="s">
        <v>33</v>
      </c>
      <c r="C40" t="s">
        <v>34</v>
      </c>
      <c r="D40" t="s">
        <v>36</v>
      </c>
      <c r="E40" t="s">
        <v>37</v>
      </c>
    </row>
    <row r="41" spans="1:7" x14ac:dyDescent="0.25">
      <c r="A41" t="s">
        <v>25</v>
      </c>
      <c r="B41">
        <f>IF('62.2'!B45="no",IF('62.2'!B47="yes",80,100)-'62.2'!B46,0)</f>
        <v>0</v>
      </c>
      <c r="C41">
        <f>IF('62.2'!B45="yes",('62.2'!B44/60*5)-'62.2'!B46,0)</f>
        <v>0</v>
      </c>
      <c r="D41">
        <f>IF(AND('62.2'!B45="no",'under the hood'!B41&gt;0)=TRUE,'under the hood'!B41,0)</f>
        <v>0</v>
      </c>
      <c r="E41">
        <f>IF(AND('62.2'!B45="yes",'under the hood'!C41&gt;0)=TRUE,'under the hood'!C41,0)</f>
        <v>0</v>
      </c>
    </row>
    <row r="44" spans="1:7" x14ac:dyDescent="0.25">
      <c r="A44" t="s">
        <v>26</v>
      </c>
      <c r="B44" t="s">
        <v>33</v>
      </c>
      <c r="C44" t="s">
        <v>34</v>
      </c>
      <c r="D44" t="s">
        <v>39</v>
      </c>
      <c r="E44" t="s">
        <v>40</v>
      </c>
      <c r="F44" t="s">
        <v>36</v>
      </c>
      <c r="G44" t="s">
        <v>37</v>
      </c>
    </row>
    <row r="45" spans="1:7" x14ac:dyDescent="0.25">
      <c r="A45" t="s">
        <v>27</v>
      </c>
      <c r="B45">
        <f>IF('62.2'!I44="yes",50-IF('62.2'!I47="yes",20,0)-'62.2'!I46,0)</f>
        <v>0</v>
      </c>
      <c r="C45">
        <f>IF(AND('62.2'!I44="yes",'62.2'!I45="yes")=TRUE,20-'62.2'!I46,0)</f>
        <v>0</v>
      </c>
      <c r="D45">
        <f>IF(AND('62.2'!I44="yes",'62.2'!I45="no")=TRUE,'under the hood'!B45,0)</f>
        <v>0</v>
      </c>
      <c r="E45">
        <f>IF(AND('62.2'!I44="yes",'62.2'!I45="yes")=TRUE,'under the hood'!C45,0)</f>
        <v>0</v>
      </c>
      <c r="F45">
        <f t="shared" ref="F45:G48" si="0">IF(D45&lt;0,0,D45)</f>
        <v>0</v>
      </c>
      <c r="G45">
        <f t="shared" si="0"/>
        <v>0</v>
      </c>
    </row>
    <row r="46" spans="1:7" x14ac:dyDescent="0.25">
      <c r="A46" t="s">
        <v>28</v>
      </c>
      <c r="B46">
        <f>IF('62.2'!J44="yes",50-IF('62.2'!J47="yes",20,0)-'62.2'!J46,0)</f>
        <v>0</v>
      </c>
      <c r="C46">
        <f>IF(AND('62.2'!J44="yes",'62.2'!J45="yes")=TRUE,20-'62.2'!J46,0)</f>
        <v>0</v>
      </c>
      <c r="D46">
        <f>IF(AND('62.2'!J44="yes",'62.2'!J45="no")=TRUE,'under the hood'!B46,0)</f>
        <v>0</v>
      </c>
      <c r="E46">
        <f>IF(AND('62.2'!J44="yes",'62.2'!J45="yes")=TRUE,'under the hood'!C46,0)</f>
        <v>0</v>
      </c>
      <c r="F46">
        <f t="shared" si="0"/>
        <v>0</v>
      </c>
      <c r="G46">
        <f t="shared" si="0"/>
        <v>0</v>
      </c>
    </row>
    <row r="47" spans="1:7" x14ac:dyDescent="0.25">
      <c r="A47" t="s">
        <v>29</v>
      </c>
      <c r="B47">
        <f>IF('62.2'!K44="yes",50-IF('62.2'!K47="yes",20,0)-'62.2'!K46,0)</f>
        <v>0</v>
      </c>
      <c r="C47">
        <f>IF(AND('62.2'!K44="yes",'62.2'!K45="yes")=TRUE,20-'62.2'!K46,0)</f>
        <v>0</v>
      </c>
      <c r="D47">
        <f>IF(AND('62.2'!K44="yes",'62.2'!K45="no")=TRUE,'under the hood'!B47,0)</f>
        <v>0</v>
      </c>
      <c r="E47">
        <f>IF(AND('62.2'!K44="yes",'62.2'!K45="yes")=TRUE,'under the hood'!C47,0)</f>
        <v>0</v>
      </c>
      <c r="F47">
        <f t="shared" si="0"/>
        <v>0</v>
      </c>
      <c r="G47">
        <f t="shared" si="0"/>
        <v>0</v>
      </c>
    </row>
    <row r="48" spans="1:7" x14ac:dyDescent="0.25">
      <c r="A48" t="s">
        <v>30</v>
      </c>
      <c r="B48">
        <f>IF('62.2'!L44="yes",50-IF('62.2'!L47="yes",20,0)-'62.2'!L46,0)</f>
        <v>0</v>
      </c>
      <c r="C48">
        <f>IF(AND('62.2'!L44="yes",'62.2'!L45="yes")=TRUE,20-'62.2'!L46,0)</f>
        <v>0</v>
      </c>
      <c r="D48">
        <f>IF(AND('62.2'!L44="yes",'62.2'!L45="no")=TRUE,'under the hood'!B48,0)</f>
        <v>0</v>
      </c>
      <c r="E48">
        <f>IF(AND('62.2'!L44="yes",'62.2'!L45="yes")=TRUE,'under the hood'!C48,0)</f>
        <v>0</v>
      </c>
      <c r="F48">
        <f t="shared" si="0"/>
        <v>0</v>
      </c>
      <c r="G48">
        <f t="shared" si="0"/>
        <v>0</v>
      </c>
    </row>
    <row r="50" spans="1:5" ht="30" x14ac:dyDescent="0.25">
      <c r="A50" s="2" t="s">
        <v>35</v>
      </c>
      <c r="D50">
        <f>(SUM(F45:F48)+D41)/4</f>
        <v>0</v>
      </c>
      <c r="E50">
        <f>SUM(G45:G48)+E41</f>
        <v>0</v>
      </c>
    </row>
    <row r="51" spans="1:5" ht="45" x14ac:dyDescent="0.25">
      <c r="A51" s="2" t="s">
        <v>31</v>
      </c>
      <c r="B51">
        <f>SUM(D50+E50)</f>
        <v>0</v>
      </c>
    </row>
    <row r="54" spans="1:5" x14ac:dyDescent="0.25">
      <c r="A54" s="7" t="s">
        <v>51</v>
      </c>
      <c r="B54" s="7" t="e">
        <f>(B20+B51-B30)</f>
        <v>#DIV/0!</v>
      </c>
    </row>
    <row r="55" spans="1:5" x14ac:dyDescent="0.25">
      <c r="A55" s="7"/>
      <c r="B55" s="7" t="e">
        <f>B54*60</f>
        <v>#DIV/0!</v>
      </c>
      <c r="C55" t="s">
        <v>57</v>
      </c>
    </row>
    <row r="56" spans="1:5" x14ac:dyDescent="0.25">
      <c r="A56" s="7" t="s">
        <v>53</v>
      </c>
      <c r="B56" s="7" t="s">
        <v>56</v>
      </c>
    </row>
    <row r="57" spans="1:5" s="3" customFormat="1" x14ac:dyDescent="0.25">
      <c r="A57" s="7">
        <v>1</v>
      </c>
      <c r="B57" s="7" t="e">
        <f t="shared" ref="B57:B85" si="1">$B$55/A57</f>
        <v>#DIV/0!</v>
      </c>
    </row>
    <row r="58" spans="1:5" s="3" customFormat="1" x14ac:dyDescent="0.25">
      <c r="A58" s="7">
        <v>2</v>
      </c>
      <c r="B58" s="7" t="e">
        <f t="shared" si="1"/>
        <v>#DIV/0!</v>
      </c>
    </row>
    <row r="59" spans="1:5" s="3" customFormat="1" x14ac:dyDescent="0.25">
      <c r="A59" s="7">
        <v>3</v>
      </c>
      <c r="B59" s="7" t="e">
        <f t="shared" si="1"/>
        <v>#DIV/0!</v>
      </c>
    </row>
    <row r="60" spans="1:5" s="3" customFormat="1" x14ac:dyDescent="0.25">
      <c r="A60" s="7">
        <v>4</v>
      </c>
      <c r="B60" s="7" t="e">
        <f t="shared" si="1"/>
        <v>#DIV/0!</v>
      </c>
    </row>
    <row r="61" spans="1:5" s="3" customFormat="1" x14ac:dyDescent="0.25">
      <c r="A61" s="7">
        <v>5</v>
      </c>
      <c r="B61" s="7" t="e">
        <f t="shared" si="1"/>
        <v>#DIV/0!</v>
      </c>
    </row>
    <row r="62" spans="1:5" s="3" customFormat="1" x14ac:dyDescent="0.25">
      <c r="A62" s="7">
        <v>6</v>
      </c>
      <c r="B62" s="7" t="e">
        <f t="shared" si="1"/>
        <v>#DIV/0!</v>
      </c>
    </row>
    <row r="63" spans="1:5" s="3" customFormat="1" x14ac:dyDescent="0.25">
      <c r="A63" s="7">
        <v>7</v>
      </c>
      <c r="B63" s="7" t="e">
        <f t="shared" si="1"/>
        <v>#DIV/0!</v>
      </c>
    </row>
    <row r="64" spans="1:5" s="3" customFormat="1" x14ac:dyDescent="0.25">
      <c r="A64" s="7">
        <v>8</v>
      </c>
      <c r="B64" s="7" t="e">
        <f t="shared" si="1"/>
        <v>#DIV/0!</v>
      </c>
    </row>
    <row r="65" spans="1:2" s="3" customFormat="1" x14ac:dyDescent="0.25">
      <c r="A65" s="7">
        <v>9</v>
      </c>
      <c r="B65" s="7" t="e">
        <f t="shared" si="1"/>
        <v>#DIV/0!</v>
      </c>
    </row>
    <row r="66" spans="1:2" s="3" customFormat="1" x14ac:dyDescent="0.25">
      <c r="A66" s="7">
        <v>10</v>
      </c>
      <c r="B66" s="7" t="e">
        <f t="shared" si="1"/>
        <v>#DIV/0!</v>
      </c>
    </row>
    <row r="67" spans="1:2" s="3" customFormat="1" x14ac:dyDescent="0.25">
      <c r="A67" s="7">
        <v>11</v>
      </c>
      <c r="B67" s="7" t="e">
        <f t="shared" si="1"/>
        <v>#DIV/0!</v>
      </c>
    </row>
    <row r="68" spans="1:2" s="3" customFormat="1" x14ac:dyDescent="0.25">
      <c r="A68" s="7">
        <v>12</v>
      </c>
      <c r="B68" s="7" t="e">
        <f t="shared" si="1"/>
        <v>#DIV/0!</v>
      </c>
    </row>
    <row r="69" spans="1:2" s="3" customFormat="1" x14ac:dyDescent="0.25">
      <c r="A69" s="7">
        <v>13</v>
      </c>
      <c r="B69" s="7" t="e">
        <f t="shared" si="1"/>
        <v>#DIV/0!</v>
      </c>
    </row>
    <row r="70" spans="1:2" s="3" customFormat="1" x14ac:dyDescent="0.25">
      <c r="A70" s="7">
        <v>14</v>
      </c>
      <c r="B70" s="7" t="e">
        <f t="shared" si="1"/>
        <v>#DIV/0!</v>
      </c>
    </row>
    <row r="71" spans="1:2" s="3" customFormat="1" x14ac:dyDescent="0.25">
      <c r="A71" s="7">
        <v>15</v>
      </c>
      <c r="B71" s="7" t="e">
        <f t="shared" si="1"/>
        <v>#DIV/0!</v>
      </c>
    </row>
    <row r="72" spans="1:2" s="3" customFormat="1" x14ac:dyDescent="0.25">
      <c r="A72" s="7">
        <v>16</v>
      </c>
      <c r="B72" s="7" t="e">
        <f t="shared" si="1"/>
        <v>#DIV/0!</v>
      </c>
    </row>
    <row r="73" spans="1:2" s="3" customFormat="1" x14ac:dyDescent="0.25">
      <c r="A73" s="7">
        <v>17</v>
      </c>
      <c r="B73" s="7" t="e">
        <f t="shared" si="1"/>
        <v>#DIV/0!</v>
      </c>
    </row>
    <row r="74" spans="1:2" s="3" customFormat="1" x14ac:dyDescent="0.25">
      <c r="A74" s="7">
        <v>18</v>
      </c>
      <c r="B74" s="7" t="e">
        <f t="shared" si="1"/>
        <v>#DIV/0!</v>
      </c>
    </row>
    <row r="75" spans="1:2" s="3" customFormat="1" x14ac:dyDescent="0.25">
      <c r="A75" s="7">
        <v>19</v>
      </c>
      <c r="B75" s="7" t="e">
        <f t="shared" si="1"/>
        <v>#DIV/0!</v>
      </c>
    </row>
    <row r="76" spans="1:2" s="3" customFormat="1" x14ac:dyDescent="0.25">
      <c r="A76" s="7">
        <v>20</v>
      </c>
      <c r="B76" s="7" t="e">
        <f t="shared" si="1"/>
        <v>#DIV/0!</v>
      </c>
    </row>
    <row r="77" spans="1:2" s="3" customFormat="1" x14ac:dyDescent="0.25">
      <c r="A77" s="7">
        <v>21</v>
      </c>
      <c r="B77" s="7" t="e">
        <f t="shared" si="1"/>
        <v>#DIV/0!</v>
      </c>
    </row>
    <row r="78" spans="1:2" s="3" customFormat="1" x14ac:dyDescent="0.25">
      <c r="A78" s="7">
        <v>22</v>
      </c>
      <c r="B78" s="7" t="e">
        <f t="shared" si="1"/>
        <v>#DIV/0!</v>
      </c>
    </row>
    <row r="79" spans="1:2" s="3" customFormat="1" x14ac:dyDescent="0.25">
      <c r="A79" s="7">
        <v>23</v>
      </c>
      <c r="B79" s="7" t="e">
        <f t="shared" si="1"/>
        <v>#DIV/0!</v>
      </c>
    </row>
    <row r="80" spans="1:2" s="3" customFormat="1" x14ac:dyDescent="0.25">
      <c r="A80" s="7">
        <v>24</v>
      </c>
      <c r="B80" s="7" t="e">
        <f t="shared" si="1"/>
        <v>#DIV/0!</v>
      </c>
    </row>
    <row r="81" spans="1:2" s="3" customFormat="1" x14ac:dyDescent="0.25">
      <c r="A81" s="7">
        <v>25</v>
      </c>
      <c r="B81" s="7" t="e">
        <f t="shared" si="1"/>
        <v>#DIV/0!</v>
      </c>
    </row>
    <row r="82" spans="1:2" s="3" customFormat="1" x14ac:dyDescent="0.25">
      <c r="A82" s="7">
        <v>26</v>
      </c>
      <c r="B82" s="7" t="e">
        <f t="shared" si="1"/>
        <v>#DIV/0!</v>
      </c>
    </row>
    <row r="83" spans="1:2" s="3" customFormat="1" x14ac:dyDescent="0.25">
      <c r="A83" s="7">
        <v>27</v>
      </c>
      <c r="B83" s="7" t="e">
        <f t="shared" si="1"/>
        <v>#DIV/0!</v>
      </c>
    </row>
    <row r="84" spans="1:2" s="3" customFormat="1" x14ac:dyDescent="0.25">
      <c r="A84" s="7">
        <v>28</v>
      </c>
      <c r="B84" s="7" t="e">
        <f t="shared" si="1"/>
        <v>#DIV/0!</v>
      </c>
    </row>
    <row r="85" spans="1:2" s="3" customFormat="1" x14ac:dyDescent="0.25">
      <c r="A85" s="7">
        <v>29</v>
      </c>
      <c r="B85" s="7" t="e">
        <f t="shared" si="1"/>
        <v>#DIV/0!</v>
      </c>
    </row>
    <row r="86" spans="1:2" x14ac:dyDescent="0.25">
      <c r="A86" s="7">
        <v>30</v>
      </c>
      <c r="B86" s="7" t="e">
        <f>$B$55/A86</f>
        <v>#DIV/0!</v>
      </c>
    </row>
    <row r="87" spans="1:2" x14ac:dyDescent="0.25">
      <c r="A87" s="7">
        <v>31</v>
      </c>
      <c r="B87" s="7" t="e">
        <f t="shared" ref="B87:B150" si="2">$B$55/A87</f>
        <v>#DIV/0!</v>
      </c>
    </row>
    <row r="88" spans="1:2" x14ac:dyDescent="0.25">
      <c r="A88" s="7">
        <v>32</v>
      </c>
      <c r="B88" s="7" t="e">
        <f t="shared" si="2"/>
        <v>#DIV/0!</v>
      </c>
    </row>
    <row r="89" spans="1:2" x14ac:dyDescent="0.25">
      <c r="A89" s="7">
        <v>33</v>
      </c>
      <c r="B89" s="7" t="e">
        <f t="shared" si="2"/>
        <v>#DIV/0!</v>
      </c>
    </row>
    <row r="90" spans="1:2" x14ac:dyDescent="0.25">
      <c r="A90" s="7">
        <v>34</v>
      </c>
      <c r="B90" s="7" t="e">
        <f t="shared" si="2"/>
        <v>#DIV/0!</v>
      </c>
    </row>
    <row r="91" spans="1:2" x14ac:dyDescent="0.25">
      <c r="A91" s="7">
        <v>35</v>
      </c>
      <c r="B91" s="7" t="e">
        <f t="shared" si="2"/>
        <v>#DIV/0!</v>
      </c>
    </row>
    <row r="92" spans="1:2" x14ac:dyDescent="0.25">
      <c r="A92" s="7">
        <v>36</v>
      </c>
      <c r="B92" s="7" t="e">
        <f t="shared" si="2"/>
        <v>#DIV/0!</v>
      </c>
    </row>
    <row r="93" spans="1:2" x14ac:dyDescent="0.25">
      <c r="A93" s="7">
        <v>37</v>
      </c>
      <c r="B93" s="7" t="e">
        <f t="shared" si="2"/>
        <v>#DIV/0!</v>
      </c>
    </row>
    <row r="94" spans="1:2" x14ac:dyDescent="0.25">
      <c r="A94" s="7">
        <v>38</v>
      </c>
      <c r="B94" s="7" t="e">
        <f t="shared" si="2"/>
        <v>#DIV/0!</v>
      </c>
    </row>
    <row r="95" spans="1:2" x14ac:dyDescent="0.25">
      <c r="A95" s="7">
        <v>39</v>
      </c>
      <c r="B95" s="7" t="e">
        <f t="shared" si="2"/>
        <v>#DIV/0!</v>
      </c>
    </row>
    <row r="96" spans="1:2" x14ac:dyDescent="0.25">
      <c r="A96" s="7">
        <v>40</v>
      </c>
      <c r="B96" s="7" t="e">
        <f t="shared" si="2"/>
        <v>#DIV/0!</v>
      </c>
    </row>
    <row r="97" spans="1:2" x14ac:dyDescent="0.25">
      <c r="A97" s="7">
        <v>41</v>
      </c>
      <c r="B97" s="7" t="e">
        <f t="shared" si="2"/>
        <v>#DIV/0!</v>
      </c>
    </row>
    <row r="98" spans="1:2" x14ac:dyDescent="0.25">
      <c r="A98" s="7">
        <v>42</v>
      </c>
      <c r="B98" s="7" t="e">
        <f t="shared" si="2"/>
        <v>#DIV/0!</v>
      </c>
    </row>
    <row r="99" spans="1:2" x14ac:dyDescent="0.25">
      <c r="A99" s="7">
        <v>43</v>
      </c>
      <c r="B99" s="7" t="e">
        <f t="shared" si="2"/>
        <v>#DIV/0!</v>
      </c>
    </row>
    <row r="100" spans="1:2" x14ac:dyDescent="0.25">
      <c r="A100" s="7">
        <v>44</v>
      </c>
      <c r="B100" s="7" t="e">
        <f t="shared" si="2"/>
        <v>#DIV/0!</v>
      </c>
    </row>
    <row r="101" spans="1:2" x14ac:dyDescent="0.25">
      <c r="A101" s="7">
        <v>45</v>
      </c>
      <c r="B101" s="7" t="e">
        <f t="shared" si="2"/>
        <v>#DIV/0!</v>
      </c>
    </row>
    <row r="102" spans="1:2" x14ac:dyDescent="0.25">
      <c r="A102" s="7">
        <v>46</v>
      </c>
      <c r="B102" s="7" t="e">
        <f t="shared" si="2"/>
        <v>#DIV/0!</v>
      </c>
    </row>
    <row r="103" spans="1:2" x14ac:dyDescent="0.25">
      <c r="A103" s="7">
        <v>47</v>
      </c>
      <c r="B103" s="7" t="e">
        <f t="shared" si="2"/>
        <v>#DIV/0!</v>
      </c>
    </row>
    <row r="104" spans="1:2" x14ac:dyDescent="0.25">
      <c r="A104" s="7">
        <v>48</v>
      </c>
      <c r="B104" s="7" t="e">
        <f t="shared" si="2"/>
        <v>#DIV/0!</v>
      </c>
    </row>
    <row r="105" spans="1:2" x14ac:dyDescent="0.25">
      <c r="A105" s="7">
        <v>49</v>
      </c>
      <c r="B105" s="7" t="e">
        <f t="shared" si="2"/>
        <v>#DIV/0!</v>
      </c>
    </row>
    <row r="106" spans="1:2" x14ac:dyDescent="0.25">
      <c r="A106" s="7">
        <v>50</v>
      </c>
      <c r="B106" s="7" t="e">
        <f t="shared" si="2"/>
        <v>#DIV/0!</v>
      </c>
    </row>
    <row r="107" spans="1:2" x14ac:dyDescent="0.25">
      <c r="A107" s="7">
        <v>51</v>
      </c>
      <c r="B107" s="7" t="e">
        <f t="shared" si="2"/>
        <v>#DIV/0!</v>
      </c>
    </row>
    <row r="108" spans="1:2" x14ac:dyDescent="0.25">
      <c r="A108" s="7">
        <v>52</v>
      </c>
      <c r="B108" s="7" t="e">
        <f t="shared" si="2"/>
        <v>#DIV/0!</v>
      </c>
    </row>
    <row r="109" spans="1:2" x14ac:dyDescent="0.25">
      <c r="A109" s="7">
        <v>53</v>
      </c>
      <c r="B109" s="7" t="e">
        <f t="shared" si="2"/>
        <v>#DIV/0!</v>
      </c>
    </row>
    <row r="110" spans="1:2" x14ac:dyDescent="0.25">
      <c r="A110" s="7">
        <v>54</v>
      </c>
      <c r="B110" s="7" t="e">
        <f t="shared" si="2"/>
        <v>#DIV/0!</v>
      </c>
    </row>
    <row r="111" spans="1:2" x14ac:dyDescent="0.25">
      <c r="A111" s="7">
        <v>55</v>
      </c>
      <c r="B111" s="7" t="e">
        <f t="shared" si="2"/>
        <v>#DIV/0!</v>
      </c>
    </row>
    <row r="112" spans="1:2" x14ac:dyDescent="0.25">
      <c r="A112" s="7">
        <v>56</v>
      </c>
      <c r="B112" s="7" t="e">
        <f t="shared" si="2"/>
        <v>#DIV/0!</v>
      </c>
    </row>
    <row r="113" spans="1:2" x14ac:dyDescent="0.25">
      <c r="A113" s="7">
        <v>57</v>
      </c>
      <c r="B113" s="7" t="e">
        <f t="shared" si="2"/>
        <v>#DIV/0!</v>
      </c>
    </row>
    <row r="114" spans="1:2" x14ac:dyDescent="0.25">
      <c r="A114" s="7">
        <v>58</v>
      </c>
      <c r="B114" s="7" t="e">
        <f t="shared" si="2"/>
        <v>#DIV/0!</v>
      </c>
    </row>
    <row r="115" spans="1:2" x14ac:dyDescent="0.25">
      <c r="A115" s="7">
        <v>59</v>
      </c>
      <c r="B115" s="7" t="e">
        <f t="shared" si="2"/>
        <v>#DIV/0!</v>
      </c>
    </row>
    <row r="116" spans="1:2" x14ac:dyDescent="0.25">
      <c r="A116" s="7">
        <v>60</v>
      </c>
      <c r="B116" s="7" t="e">
        <f t="shared" si="2"/>
        <v>#DIV/0!</v>
      </c>
    </row>
    <row r="117" spans="1:2" x14ac:dyDescent="0.25">
      <c r="A117" s="7">
        <v>61</v>
      </c>
      <c r="B117" s="7" t="e">
        <f t="shared" si="2"/>
        <v>#DIV/0!</v>
      </c>
    </row>
    <row r="118" spans="1:2" x14ac:dyDescent="0.25">
      <c r="A118" s="7">
        <v>62</v>
      </c>
      <c r="B118" s="7" t="e">
        <f t="shared" si="2"/>
        <v>#DIV/0!</v>
      </c>
    </row>
    <row r="119" spans="1:2" x14ac:dyDescent="0.25">
      <c r="A119" s="7">
        <v>63</v>
      </c>
      <c r="B119" s="7" t="e">
        <f t="shared" si="2"/>
        <v>#DIV/0!</v>
      </c>
    </row>
    <row r="120" spans="1:2" x14ac:dyDescent="0.25">
      <c r="A120" s="7">
        <v>64</v>
      </c>
      <c r="B120" s="7" t="e">
        <f t="shared" si="2"/>
        <v>#DIV/0!</v>
      </c>
    </row>
    <row r="121" spans="1:2" x14ac:dyDescent="0.25">
      <c r="A121" s="7">
        <v>65</v>
      </c>
      <c r="B121" s="7" t="e">
        <f t="shared" si="2"/>
        <v>#DIV/0!</v>
      </c>
    </row>
    <row r="122" spans="1:2" x14ac:dyDescent="0.25">
      <c r="A122" s="7">
        <v>66</v>
      </c>
      <c r="B122" s="7" t="e">
        <f t="shared" si="2"/>
        <v>#DIV/0!</v>
      </c>
    </row>
    <row r="123" spans="1:2" x14ac:dyDescent="0.25">
      <c r="A123" s="7">
        <v>67</v>
      </c>
      <c r="B123" s="7" t="e">
        <f t="shared" si="2"/>
        <v>#DIV/0!</v>
      </c>
    </row>
    <row r="124" spans="1:2" x14ac:dyDescent="0.25">
      <c r="A124" s="7">
        <v>68</v>
      </c>
      <c r="B124" s="7" t="e">
        <f t="shared" si="2"/>
        <v>#DIV/0!</v>
      </c>
    </row>
    <row r="125" spans="1:2" x14ac:dyDescent="0.25">
      <c r="A125" s="7">
        <v>69</v>
      </c>
      <c r="B125" s="7" t="e">
        <f t="shared" si="2"/>
        <v>#DIV/0!</v>
      </c>
    </row>
    <row r="126" spans="1:2" x14ac:dyDescent="0.25">
      <c r="A126" s="7">
        <v>70</v>
      </c>
      <c r="B126" s="7" t="e">
        <f t="shared" si="2"/>
        <v>#DIV/0!</v>
      </c>
    </row>
    <row r="127" spans="1:2" x14ac:dyDescent="0.25">
      <c r="A127" s="7">
        <v>71</v>
      </c>
      <c r="B127" s="7" t="e">
        <f t="shared" si="2"/>
        <v>#DIV/0!</v>
      </c>
    </row>
    <row r="128" spans="1:2" x14ac:dyDescent="0.25">
      <c r="A128" s="7">
        <v>72</v>
      </c>
      <c r="B128" s="7" t="e">
        <f t="shared" si="2"/>
        <v>#DIV/0!</v>
      </c>
    </row>
    <row r="129" spans="1:2" x14ac:dyDescent="0.25">
      <c r="A129" s="7">
        <v>73</v>
      </c>
      <c r="B129" s="7" t="e">
        <f t="shared" si="2"/>
        <v>#DIV/0!</v>
      </c>
    </row>
    <row r="130" spans="1:2" x14ac:dyDescent="0.25">
      <c r="A130" s="7">
        <v>74</v>
      </c>
      <c r="B130" s="7" t="e">
        <f t="shared" si="2"/>
        <v>#DIV/0!</v>
      </c>
    </row>
    <row r="131" spans="1:2" x14ac:dyDescent="0.25">
      <c r="A131" s="7">
        <v>75</v>
      </c>
      <c r="B131" s="7" t="e">
        <f t="shared" si="2"/>
        <v>#DIV/0!</v>
      </c>
    </row>
    <row r="132" spans="1:2" x14ac:dyDescent="0.25">
      <c r="A132" s="7">
        <v>76</v>
      </c>
      <c r="B132" s="7" t="e">
        <f t="shared" si="2"/>
        <v>#DIV/0!</v>
      </c>
    </row>
    <row r="133" spans="1:2" x14ac:dyDescent="0.25">
      <c r="A133" s="7">
        <v>77</v>
      </c>
      <c r="B133" s="7" t="e">
        <f t="shared" si="2"/>
        <v>#DIV/0!</v>
      </c>
    </row>
    <row r="134" spans="1:2" x14ac:dyDescent="0.25">
      <c r="A134" s="7">
        <v>78</v>
      </c>
      <c r="B134" s="7" t="e">
        <f t="shared" si="2"/>
        <v>#DIV/0!</v>
      </c>
    </row>
    <row r="135" spans="1:2" x14ac:dyDescent="0.25">
      <c r="A135" s="7">
        <v>79</v>
      </c>
      <c r="B135" s="7" t="e">
        <f t="shared" si="2"/>
        <v>#DIV/0!</v>
      </c>
    </row>
    <row r="136" spans="1:2" x14ac:dyDescent="0.25">
      <c r="A136" s="7">
        <v>80</v>
      </c>
      <c r="B136" s="7" t="e">
        <f t="shared" si="2"/>
        <v>#DIV/0!</v>
      </c>
    </row>
    <row r="137" spans="1:2" x14ac:dyDescent="0.25">
      <c r="A137" s="7">
        <v>81</v>
      </c>
      <c r="B137" s="7" t="e">
        <f t="shared" si="2"/>
        <v>#DIV/0!</v>
      </c>
    </row>
    <row r="138" spans="1:2" x14ac:dyDescent="0.25">
      <c r="A138" s="7">
        <v>82</v>
      </c>
      <c r="B138" s="7" t="e">
        <f t="shared" si="2"/>
        <v>#DIV/0!</v>
      </c>
    </row>
    <row r="139" spans="1:2" x14ac:dyDescent="0.25">
      <c r="A139" s="7">
        <v>83</v>
      </c>
      <c r="B139" s="7" t="e">
        <f t="shared" si="2"/>
        <v>#DIV/0!</v>
      </c>
    </row>
    <row r="140" spans="1:2" x14ac:dyDescent="0.25">
      <c r="A140" s="7">
        <v>84</v>
      </c>
      <c r="B140" s="7" t="e">
        <f t="shared" si="2"/>
        <v>#DIV/0!</v>
      </c>
    </row>
    <row r="141" spans="1:2" x14ac:dyDescent="0.25">
      <c r="A141" s="7">
        <v>85</v>
      </c>
      <c r="B141" s="7" t="e">
        <f t="shared" si="2"/>
        <v>#DIV/0!</v>
      </c>
    </row>
    <row r="142" spans="1:2" x14ac:dyDescent="0.25">
      <c r="A142" s="7">
        <v>86</v>
      </c>
      <c r="B142" s="7" t="e">
        <f t="shared" si="2"/>
        <v>#DIV/0!</v>
      </c>
    </row>
    <row r="143" spans="1:2" x14ac:dyDescent="0.25">
      <c r="A143" s="7">
        <v>87</v>
      </c>
      <c r="B143" s="7" t="e">
        <f t="shared" si="2"/>
        <v>#DIV/0!</v>
      </c>
    </row>
    <row r="144" spans="1:2" x14ac:dyDescent="0.25">
      <c r="A144" s="7">
        <v>88</v>
      </c>
      <c r="B144" s="7" t="e">
        <f t="shared" si="2"/>
        <v>#DIV/0!</v>
      </c>
    </row>
    <row r="145" spans="1:2" x14ac:dyDescent="0.25">
      <c r="A145" s="7">
        <v>89</v>
      </c>
      <c r="B145" s="7" t="e">
        <f t="shared" si="2"/>
        <v>#DIV/0!</v>
      </c>
    </row>
    <row r="146" spans="1:2" x14ac:dyDescent="0.25">
      <c r="A146" s="7">
        <v>90</v>
      </c>
      <c r="B146" s="7" t="e">
        <f t="shared" si="2"/>
        <v>#DIV/0!</v>
      </c>
    </row>
    <row r="147" spans="1:2" x14ac:dyDescent="0.25">
      <c r="A147" s="7">
        <v>91</v>
      </c>
      <c r="B147" s="7" t="e">
        <f t="shared" si="2"/>
        <v>#DIV/0!</v>
      </c>
    </row>
    <row r="148" spans="1:2" x14ac:dyDescent="0.25">
      <c r="A148" s="7">
        <v>92</v>
      </c>
      <c r="B148" s="7" t="e">
        <f t="shared" si="2"/>
        <v>#DIV/0!</v>
      </c>
    </row>
    <row r="149" spans="1:2" x14ac:dyDescent="0.25">
      <c r="A149" s="7">
        <v>93</v>
      </c>
      <c r="B149" s="7" t="e">
        <f t="shared" si="2"/>
        <v>#DIV/0!</v>
      </c>
    </row>
    <row r="150" spans="1:2" x14ac:dyDescent="0.25">
      <c r="A150" s="7">
        <v>94</v>
      </c>
      <c r="B150" s="7" t="e">
        <f t="shared" si="2"/>
        <v>#DIV/0!</v>
      </c>
    </row>
    <row r="151" spans="1:2" x14ac:dyDescent="0.25">
      <c r="A151" s="7">
        <v>95</v>
      </c>
      <c r="B151" s="7" t="e">
        <f t="shared" ref="B151:B186" si="3">$B$55/A151</f>
        <v>#DIV/0!</v>
      </c>
    </row>
    <row r="152" spans="1:2" x14ac:dyDescent="0.25">
      <c r="A152" s="7">
        <v>96</v>
      </c>
      <c r="B152" s="7" t="e">
        <f t="shared" si="3"/>
        <v>#DIV/0!</v>
      </c>
    </row>
    <row r="153" spans="1:2" x14ac:dyDescent="0.25">
      <c r="A153" s="7">
        <v>97</v>
      </c>
      <c r="B153" s="7" t="e">
        <f t="shared" si="3"/>
        <v>#DIV/0!</v>
      </c>
    </row>
    <row r="154" spans="1:2" x14ac:dyDescent="0.25">
      <c r="A154" s="7">
        <v>98</v>
      </c>
      <c r="B154" s="7" t="e">
        <f t="shared" si="3"/>
        <v>#DIV/0!</v>
      </c>
    </row>
    <row r="155" spans="1:2" x14ac:dyDescent="0.25">
      <c r="A155" s="7">
        <v>99</v>
      </c>
      <c r="B155" s="7" t="e">
        <f t="shared" si="3"/>
        <v>#DIV/0!</v>
      </c>
    </row>
    <row r="156" spans="1:2" x14ac:dyDescent="0.25">
      <c r="A156" s="7">
        <v>100</v>
      </c>
      <c r="B156" s="7" t="e">
        <f t="shared" si="3"/>
        <v>#DIV/0!</v>
      </c>
    </row>
    <row r="157" spans="1:2" x14ac:dyDescent="0.25">
      <c r="A157" s="7">
        <v>101</v>
      </c>
      <c r="B157" s="7" t="e">
        <f t="shared" si="3"/>
        <v>#DIV/0!</v>
      </c>
    </row>
    <row r="158" spans="1:2" x14ac:dyDescent="0.25">
      <c r="A158" s="7">
        <v>102</v>
      </c>
      <c r="B158" s="7" t="e">
        <f t="shared" si="3"/>
        <v>#DIV/0!</v>
      </c>
    </row>
    <row r="159" spans="1:2" x14ac:dyDescent="0.25">
      <c r="A159" s="7">
        <v>103</v>
      </c>
      <c r="B159" s="7" t="e">
        <f t="shared" si="3"/>
        <v>#DIV/0!</v>
      </c>
    </row>
    <row r="160" spans="1:2" x14ac:dyDescent="0.25">
      <c r="A160" s="7">
        <v>104</v>
      </c>
      <c r="B160" s="7" t="e">
        <f t="shared" si="3"/>
        <v>#DIV/0!</v>
      </c>
    </row>
    <row r="161" spans="1:2" x14ac:dyDescent="0.25">
      <c r="A161" s="7">
        <v>105</v>
      </c>
      <c r="B161" s="7" t="e">
        <f t="shared" si="3"/>
        <v>#DIV/0!</v>
      </c>
    </row>
    <row r="162" spans="1:2" x14ac:dyDescent="0.25">
      <c r="A162" s="7">
        <v>106</v>
      </c>
      <c r="B162" s="7" t="e">
        <f t="shared" si="3"/>
        <v>#DIV/0!</v>
      </c>
    </row>
    <row r="163" spans="1:2" x14ac:dyDescent="0.25">
      <c r="A163" s="7">
        <v>107</v>
      </c>
      <c r="B163" s="7" t="e">
        <f t="shared" si="3"/>
        <v>#DIV/0!</v>
      </c>
    </row>
    <row r="164" spans="1:2" x14ac:dyDescent="0.25">
      <c r="A164" s="7">
        <v>108</v>
      </c>
      <c r="B164" s="7" t="e">
        <f t="shared" si="3"/>
        <v>#DIV/0!</v>
      </c>
    </row>
    <row r="165" spans="1:2" x14ac:dyDescent="0.25">
      <c r="A165" s="7">
        <v>109</v>
      </c>
      <c r="B165" s="7" t="e">
        <f t="shared" si="3"/>
        <v>#DIV/0!</v>
      </c>
    </row>
    <row r="166" spans="1:2" x14ac:dyDescent="0.25">
      <c r="A166" s="7">
        <v>110</v>
      </c>
      <c r="B166" s="7" t="e">
        <f t="shared" si="3"/>
        <v>#DIV/0!</v>
      </c>
    </row>
    <row r="167" spans="1:2" x14ac:dyDescent="0.25">
      <c r="A167" s="7">
        <v>111</v>
      </c>
      <c r="B167" s="7" t="e">
        <f t="shared" si="3"/>
        <v>#DIV/0!</v>
      </c>
    </row>
    <row r="168" spans="1:2" x14ac:dyDescent="0.25">
      <c r="A168" s="7">
        <v>112</v>
      </c>
      <c r="B168" s="7" t="e">
        <f t="shared" si="3"/>
        <v>#DIV/0!</v>
      </c>
    </row>
    <row r="169" spans="1:2" x14ac:dyDescent="0.25">
      <c r="A169" s="7">
        <v>113</v>
      </c>
      <c r="B169" s="7" t="e">
        <f t="shared" si="3"/>
        <v>#DIV/0!</v>
      </c>
    </row>
    <row r="170" spans="1:2" x14ac:dyDescent="0.25">
      <c r="A170" s="7">
        <v>114</v>
      </c>
      <c r="B170" s="7" t="e">
        <f t="shared" si="3"/>
        <v>#DIV/0!</v>
      </c>
    </row>
    <row r="171" spans="1:2" x14ac:dyDescent="0.25">
      <c r="A171" s="7">
        <v>115</v>
      </c>
      <c r="B171" s="7" t="e">
        <f t="shared" si="3"/>
        <v>#DIV/0!</v>
      </c>
    </row>
    <row r="172" spans="1:2" x14ac:dyDescent="0.25">
      <c r="A172" s="7">
        <v>116</v>
      </c>
      <c r="B172" s="7" t="e">
        <f t="shared" si="3"/>
        <v>#DIV/0!</v>
      </c>
    </row>
    <row r="173" spans="1:2" x14ac:dyDescent="0.25">
      <c r="A173" s="7">
        <v>117</v>
      </c>
      <c r="B173" s="7" t="e">
        <f t="shared" si="3"/>
        <v>#DIV/0!</v>
      </c>
    </row>
    <row r="174" spans="1:2" x14ac:dyDescent="0.25">
      <c r="A174" s="7">
        <v>118</v>
      </c>
      <c r="B174" s="7" t="e">
        <f t="shared" si="3"/>
        <v>#DIV/0!</v>
      </c>
    </row>
    <row r="175" spans="1:2" x14ac:dyDescent="0.25">
      <c r="A175" s="7">
        <v>119</v>
      </c>
      <c r="B175" s="7" t="e">
        <f t="shared" si="3"/>
        <v>#DIV/0!</v>
      </c>
    </row>
    <row r="176" spans="1:2" x14ac:dyDescent="0.25">
      <c r="A176" s="7">
        <v>120</v>
      </c>
      <c r="B176" s="7" t="e">
        <f t="shared" si="3"/>
        <v>#DIV/0!</v>
      </c>
    </row>
    <row r="177" spans="1:2" x14ac:dyDescent="0.25">
      <c r="A177" s="7">
        <v>121</v>
      </c>
      <c r="B177" s="7" t="e">
        <f t="shared" si="3"/>
        <v>#DIV/0!</v>
      </c>
    </row>
    <row r="178" spans="1:2" x14ac:dyDescent="0.25">
      <c r="A178" s="7">
        <v>122</v>
      </c>
      <c r="B178" s="7" t="e">
        <f t="shared" si="3"/>
        <v>#DIV/0!</v>
      </c>
    </row>
    <row r="179" spans="1:2" x14ac:dyDescent="0.25">
      <c r="A179" s="7">
        <v>123</v>
      </c>
      <c r="B179" s="7" t="e">
        <f t="shared" si="3"/>
        <v>#DIV/0!</v>
      </c>
    </row>
    <row r="180" spans="1:2" x14ac:dyDescent="0.25">
      <c r="A180" s="7">
        <v>124</v>
      </c>
      <c r="B180" s="7" t="e">
        <f t="shared" si="3"/>
        <v>#DIV/0!</v>
      </c>
    </row>
    <row r="181" spans="1:2" x14ac:dyDescent="0.25">
      <c r="A181" s="7">
        <v>125</v>
      </c>
      <c r="B181" s="7" t="e">
        <f t="shared" si="3"/>
        <v>#DIV/0!</v>
      </c>
    </row>
    <row r="182" spans="1:2" x14ac:dyDescent="0.25">
      <c r="A182" s="7">
        <v>126</v>
      </c>
      <c r="B182" s="7" t="e">
        <f t="shared" si="3"/>
        <v>#DIV/0!</v>
      </c>
    </row>
    <row r="183" spans="1:2" x14ac:dyDescent="0.25">
      <c r="A183" s="7">
        <v>127</v>
      </c>
      <c r="B183" s="7" t="e">
        <f t="shared" si="3"/>
        <v>#DIV/0!</v>
      </c>
    </row>
    <row r="184" spans="1:2" x14ac:dyDescent="0.25">
      <c r="A184" s="7">
        <v>128</v>
      </c>
      <c r="B184" s="7" t="e">
        <f t="shared" si="3"/>
        <v>#DIV/0!</v>
      </c>
    </row>
    <row r="185" spans="1:2" x14ac:dyDescent="0.25">
      <c r="A185" s="7">
        <v>129</v>
      </c>
      <c r="B185" s="7" t="e">
        <f t="shared" si="3"/>
        <v>#DIV/0!</v>
      </c>
    </row>
    <row r="186" spans="1:2" x14ac:dyDescent="0.25">
      <c r="A186" s="7">
        <v>130</v>
      </c>
      <c r="B186" s="7" t="e">
        <f t="shared" si="3"/>
        <v>#DIV/0!</v>
      </c>
    </row>
    <row r="187" spans="1:2" x14ac:dyDescent="0.25">
      <c r="A187" s="7"/>
      <c r="B187" s="7"/>
    </row>
    <row r="188" spans="1:2" x14ac:dyDescent="0.25">
      <c r="A188" s="7"/>
      <c r="B188" s="7"/>
    </row>
    <row r="189" spans="1:2" hidden="1" x14ac:dyDescent="0.25">
      <c r="A189" s="7" t="s">
        <v>58</v>
      </c>
      <c r="B189" s="7"/>
    </row>
    <row r="190" spans="1:2" hidden="1" x14ac:dyDescent="0.25">
      <c r="A190" s="7"/>
      <c r="B190" s="7"/>
    </row>
    <row r="191" spans="1:2" hidden="1" x14ac:dyDescent="0.25">
      <c r="A191" s="7" t="s">
        <v>45</v>
      </c>
      <c r="B191" s="7" t="b">
        <f>OR(ISBLANK('62.2'!B45),ISBLANK('62.2'!B46))</f>
        <v>1</v>
      </c>
    </row>
    <row r="192" spans="1:2" hidden="1" x14ac:dyDescent="0.25">
      <c r="A192" s="7" t="s">
        <v>59</v>
      </c>
      <c r="B192" s="7" t="b">
        <f>IF(AND('62.2'!I44="yes",OR(ISBLANK('62.2'!I45),ISBLANK('62.2'!I46)))=TRUE,TRUE,FALSE)</f>
        <v>0</v>
      </c>
    </row>
    <row r="193" spans="1:2" hidden="1" x14ac:dyDescent="0.25">
      <c r="A193" s="7" t="s">
        <v>60</v>
      </c>
      <c r="B193" s="7" t="b">
        <f>IF(AND('62.2'!J44="yes",OR(ISBLANK('62.2'!J45),ISBLANK('62.2'!J46)))=TRUE,TRUE,FALSE)</f>
        <v>0</v>
      </c>
    </row>
    <row r="194" spans="1:2" hidden="1" x14ac:dyDescent="0.25">
      <c r="A194" s="7" t="s">
        <v>61</v>
      </c>
      <c r="B194" s="7" t="b">
        <f>IF(AND('62.2'!K44="yes",OR(ISBLANK('62.2'!K45),ISBLANK('62.2'!K46)))=TRUE,TRUE,FALSE)</f>
        <v>0</v>
      </c>
    </row>
    <row r="195" spans="1:2" hidden="1" x14ac:dyDescent="0.25">
      <c r="A195" s="7" t="s">
        <v>62</v>
      </c>
      <c r="B195" s="7" t="b">
        <f>IF(AND('62.2'!L44="yes",OR(ISBLANK('62.2'!L45),ISBLANK('62.2'!L46)))=TRUE,TRUE,FALSE)</f>
        <v>0</v>
      </c>
    </row>
    <row r="196" spans="1:2" hidden="1" x14ac:dyDescent="0.25">
      <c r="A196" s="7" t="s">
        <v>58</v>
      </c>
      <c r="B196" s="8" t="str">
        <f ca="1">IF(OR(B191=TRUE,B192=TRUE,B193=TRUE,B194=TRUE,B195=TRUE),A203,"Yes")</f>
        <v>There is still something missing!</v>
      </c>
    </row>
    <row r="197" spans="1:2" hidden="1" x14ac:dyDescent="0.25">
      <c r="A197" s="7" t="s">
        <v>70</v>
      </c>
      <c r="B197" s="7">
        <f ca="1">RAND()</f>
        <v>0.25327632131625688</v>
      </c>
    </row>
    <row r="198" spans="1:2" hidden="1" x14ac:dyDescent="0.25">
      <c r="A198" s="7">
        <v>0</v>
      </c>
      <c r="B198" s="7" t="s">
        <v>73</v>
      </c>
    </row>
    <row r="199" spans="1:2" hidden="1" x14ac:dyDescent="0.25">
      <c r="A199" s="7">
        <v>0.25</v>
      </c>
      <c r="B199" s="7" t="s">
        <v>71</v>
      </c>
    </row>
    <row r="200" spans="1:2" s="6" customFormat="1" hidden="1" x14ac:dyDescent="0.25">
      <c r="A200" s="7">
        <v>0.5</v>
      </c>
      <c r="B200" s="7" t="s">
        <v>75</v>
      </c>
    </row>
    <row r="201" spans="1:2" hidden="1" x14ac:dyDescent="0.25">
      <c r="A201" s="7">
        <v>0.75</v>
      </c>
      <c r="B201" s="7" t="s">
        <v>72</v>
      </c>
    </row>
    <row r="202" spans="1:2" hidden="1" x14ac:dyDescent="0.25">
      <c r="A202" s="7" t="s">
        <v>74</v>
      </c>
      <c r="B202" s="7"/>
    </row>
    <row r="203" spans="1:2" hidden="1" x14ac:dyDescent="0.25">
      <c r="A203" s="8" t="str">
        <f ca="1">VLOOKUP(B197,A198:B201,2,TRUE)</f>
        <v>There is still something missing!</v>
      </c>
      <c r="B203" s="7"/>
    </row>
  </sheetData>
  <sheetProtection password="CCBB" sheet="1" objects="1" scenarios="1"/>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56"/>
  <sheetViews>
    <sheetView topLeftCell="A4" zoomScale="115" zoomScaleNormal="115" zoomScaleSheetLayoutView="100" workbookViewId="0">
      <selection activeCell="N4" sqref="N4:R4"/>
    </sheetView>
  </sheetViews>
  <sheetFormatPr defaultRowHeight="12" x14ac:dyDescent="0.2"/>
  <cols>
    <col min="1" max="9" width="5" style="10" customWidth="1"/>
    <col min="10" max="10" width="3.28515625" style="10" customWidth="1"/>
    <col min="11" max="19" width="5" style="10" customWidth="1"/>
    <col min="20" max="256" width="9.140625" style="10"/>
    <col min="257" max="265" width="5" style="10" customWidth="1"/>
    <col min="266" max="266" width="3.28515625" style="10" customWidth="1"/>
    <col min="267" max="275" width="5" style="10" customWidth="1"/>
    <col min="276" max="512" width="9.140625" style="10"/>
    <col min="513" max="521" width="5" style="10" customWidth="1"/>
    <col min="522" max="522" width="3.28515625" style="10" customWidth="1"/>
    <col min="523" max="531" width="5" style="10" customWidth="1"/>
    <col min="532" max="768" width="9.140625" style="10"/>
    <col min="769" max="777" width="5" style="10" customWidth="1"/>
    <col min="778" max="778" width="3.28515625" style="10" customWidth="1"/>
    <col min="779" max="787" width="5" style="10" customWidth="1"/>
    <col min="788" max="1024" width="9.140625" style="10"/>
    <col min="1025" max="1033" width="5" style="10" customWidth="1"/>
    <col min="1034" max="1034" width="3.28515625" style="10" customWidth="1"/>
    <col min="1035" max="1043" width="5" style="10" customWidth="1"/>
    <col min="1044" max="1280" width="9.140625" style="10"/>
    <col min="1281" max="1289" width="5" style="10" customWidth="1"/>
    <col min="1290" max="1290" width="3.28515625" style="10" customWidth="1"/>
    <col min="1291" max="1299" width="5" style="10" customWidth="1"/>
    <col min="1300" max="1536" width="9.140625" style="10"/>
    <col min="1537" max="1545" width="5" style="10" customWidth="1"/>
    <col min="1546" max="1546" width="3.28515625" style="10" customWidth="1"/>
    <col min="1547" max="1555" width="5" style="10" customWidth="1"/>
    <col min="1556" max="1792" width="9.140625" style="10"/>
    <col min="1793" max="1801" width="5" style="10" customWidth="1"/>
    <col min="1802" max="1802" width="3.28515625" style="10" customWidth="1"/>
    <col min="1803" max="1811" width="5" style="10" customWidth="1"/>
    <col min="1812" max="2048" width="9.140625" style="10"/>
    <col min="2049" max="2057" width="5" style="10" customWidth="1"/>
    <col min="2058" max="2058" width="3.28515625" style="10" customWidth="1"/>
    <col min="2059" max="2067" width="5" style="10" customWidth="1"/>
    <col min="2068" max="2304" width="9.140625" style="10"/>
    <col min="2305" max="2313" width="5" style="10" customWidth="1"/>
    <col min="2314" max="2314" width="3.28515625" style="10" customWidth="1"/>
    <col min="2315" max="2323" width="5" style="10" customWidth="1"/>
    <col min="2324" max="2560" width="9.140625" style="10"/>
    <col min="2561" max="2569" width="5" style="10" customWidth="1"/>
    <col min="2570" max="2570" width="3.28515625" style="10" customWidth="1"/>
    <col min="2571" max="2579" width="5" style="10" customWidth="1"/>
    <col min="2580" max="2816" width="9.140625" style="10"/>
    <col min="2817" max="2825" width="5" style="10" customWidth="1"/>
    <col min="2826" max="2826" width="3.28515625" style="10" customWidth="1"/>
    <col min="2827" max="2835" width="5" style="10" customWidth="1"/>
    <col min="2836" max="3072" width="9.140625" style="10"/>
    <col min="3073" max="3081" width="5" style="10" customWidth="1"/>
    <col min="3082" max="3082" width="3.28515625" style="10" customWidth="1"/>
    <col min="3083" max="3091" width="5" style="10" customWidth="1"/>
    <col min="3092" max="3328" width="9.140625" style="10"/>
    <col min="3329" max="3337" width="5" style="10" customWidth="1"/>
    <col min="3338" max="3338" width="3.28515625" style="10" customWidth="1"/>
    <col min="3339" max="3347" width="5" style="10" customWidth="1"/>
    <col min="3348" max="3584" width="9.140625" style="10"/>
    <col min="3585" max="3593" width="5" style="10" customWidth="1"/>
    <col min="3594" max="3594" width="3.28515625" style="10" customWidth="1"/>
    <col min="3595" max="3603" width="5" style="10" customWidth="1"/>
    <col min="3604" max="3840" width="9.140625" style="10"/>
    <col min="3841" max="3849" width="5" style="10" customWidth="1"/>
    <col min="3850" max="3850" width="3.28515625" style="10" customWidth="1"/>
    <col min="3851" max="3859" width="5" style="10" customWidth="1"/>
    <col min="3860" max="4096" width="9.140625" style="10"/>
    <col min="4097" max="4105" width="5" style="10" customWidth="1"/>
    <col min="4106" max="4106" width="3.28515625" style="10" customWidth="1"/>
    <col min="4107" max="4115" width="5" style="10" customWidth="1"/>
    <col min="4116" max="4352" width="9.140625" style="10"/>
    <col min="4353" max="4361" width="5" style="10" customWidth="1"/>
    <col min="4362" max="4362" width="3.28515625" style="10" customWidth="1"/>
    <col min="4363" max="4371" width="5" style="10" customWidth="1"/>
    <col min="4372" max="4608" width="9.140625" style="10"/>
    <col min="4609" max="4617" width="5" style="10" customWidth="1"/>
    <col min="4618" max="4618" width="3.28515625" style="10" customWidth="1"/>
    <col min="4619" max="4627" width="5" style="10" customWidth="1"/>
    <col min="4628" max="4864" width="9.140625" style="10"/>
    <col min="4865" max="4873" width="5" style="10" customWidth="1"/>
    <col min="4874" max="4874" width="3.28515625" style="10" customWidth="1"/>
    <col min="4875" max="4883" width="5" style="10" customWidth="1"/>
    <col min="4884" max="5120" width="9.140625" style="10"/>
    <col min="5121" max="5129" width="5" style="10" customWidth="1"/>
    <col min="5130" max="5130" width="3.28515625" style="10" customWidth="1"/>
    <col min="5131" max="5139" width="5" style="10" customWidth="1"/>
    <col min="5140" max="5376" width="9.140625" style="10"/>
    <col min="5377" max="5385" width="5" style="10" customWidth="1"/>
    <col min="5386" max="5386" width="3.28515625" style="10" customWidth="1"/>
    <col min="5387" max="5395" width="5" style="10" customWidth="1"/>
    <col min="5396" max="5632" width="9.140625" style="10"/>
    <col min="5633" max="5641" width="5" style="10" customWidth="1"/>
    <col min="5642" max="5642" width="3.28515625" style="10" customWidth="1"/>
    <col min="5643" max="5651" width="5" style="10" customWidth="1"/>
    <col min="5652" max="5888" width="9.140625" style="10"/>
    <col min="5889" max="5897" width="5" style="10" customWidth="1"/>
    <col min="5898" max="5898" width="3.28515625" style="10" customWidth="1"/>
    <col min="5899" max="5907" width="5" style="10" customWidth="1"/>
    <col min="5908" max="6144" width="9.140625" style="10"/>
    <col min="6145" max="6153" width="5" style="10" customWidth="1"/>
    <col min="6154" max="6154" width="3.28515625" style="10" customWidth="1"/>
    <col min="6155" max="6163" width="5" style="10" customWidth="1"/>
    <col min="6164" max="6400" width="9.140625" style="10"/>
    <col min="6401" max="6409" width="5" style="10" customWidth="1"/>
    <col min="6410" max="6410" width="3.28515625" style="10" customWidth="1"/>
    <col min="6411" max="6419" width="5" style="10" customWidth="1"/>
    <col min="6420" max="6656" width="9.140625" style="10"/>
    <col min="6657" max="6665" width="5" style="10" customWidth="1"/>
    <col min="6666" max="6666" width="3.28515625" style="10" customWidth="1"/>
    <col min="6667" max="6675" width="5" style="10" customWidth="1"/>
    <col min="6676" max="6912" width="9.140625" style="10"/>
    <col min="6913" max="6921" width="5" style="10" customWidth="1"/>
    <col min="6922" max="6922" width="3.28515625" style="10" customWidth="1"/>
    <col min="6923" max="6931" width="5" style="10" customWidth="1"/>
    <col min="6932" max="7168" width="9.140625" style="10"/>
    <col min="7169" max="7177" width="5" style="10" customWidth="1"/>
    <col min="7178" max="7178" width="3.28515625" style="10" customWidth="1"/>
    <col min="7179" max="7187" width="5" style="10" customWidth="1"/>
    <col min="7188" max="7424" width="9.140625" style="10"/>
    <col min="7425" max="7433" width="5" style="10" customWidth="1"/>
    <col min="7434" max="7434" width="3.28515625" style="10" customWidth="1"/>
    <col min="7435" max="7443" width="5" style="10" customWidth="1"/>
    <col min="7444" max="7680" width="9.140625" style="10"/>
    <col min="7681" max="7689" width="5" style="10" customWidth="1"/>
    <col min="7690" max="7690" width="3.28515625" style="10" customWidth="1"/>
    <col min="7691" max="7699" width="5" style="10" customWidth="1"/>
    <col min="7700" max="7936" width="9.140625" style="10"/>
    <col min="7937" max="7945" width="5" style="10" customWidth="1"/>
    <col min="7946" max="7946" width="3.28515625" style="10" customWidth="1"/>
    <col min="7947" max="7955" width="5" style="10" customWidth="1"/>
    <col min="7956" max="8192" width="9.140625" style="10"/>
    <col min="8193" max="8201" width="5" style="10" customWidth="1"/>
    <col min="8202" max="8202" width="3.28515625" style="10" customWidth="1"/>
    <col min="8203" max="8211" width="5" style="10" customWidth="1"/>
    <col min="8212" max="8448" width="9.140625" style="10"/>
    <col min="8449" max="8457" width="5" style="10" customWidth="1"/>
    <col min="8458" max="8458" width="3.28515625" style="10" customWidth="1"/>
    <col min="8459" max="8467" width="5" style="10" customWidth="1"/>
    <col min="8468" max="8704" width="9.140625" style="10"/>
    <col min="8705" max="8713" width="5" style="10" customWidth="1"/>
    <col min="8714" max="8714" width="3.28515625" style="10" customWidth="1"/>
    <col min="8715" max="8723" width="5" style="10" customWidth="1"/>
    <col min="8724" max="8960" width="9.140625" style="10"/>
    <col min="8961" max="8969" width="5" style="10" customWidth="1"/>
    <col min="8970" max="8970" width="3.28515625" style="10" customWidth="1"/>
    <col min="8971" max="8979" width="5" style="10" customWidth="1"/>
    <col min="8980" max="9216" width="9.140625" style="10"/>
    <col min="9217" max="9225" width="5" style="10" customWidth="1"/>
    <col min="9226" max="9226" width="3.28515625" style="10" customWidth="1"/>
    <col min="9227" max="9235" width="5" style="10" customWidth="1"/>
    <col min="9236" max="9472" width="9.140625" style="10"/>
    <col min="9473" max="9481" width="5" style="10" customWidth="1"/>
    <col min="9482" max="9482" width="3.28515625" style="10" customWidth="1"/>
    <col min="9483" max="9491" width="5" style="10" customWidth="1"/>
    <col min="9492" max="9728" width="9.140625" style="10"/>
    <col min="9729" max="9737" width="5" style="10" customWidth="1"/>
    <col min="9738" max="9738" width="3.28515625" style="10" customWidth="1"/>
    <col min="9739" max="9747" width="5" style="10" customWidth="1"/>
    <col min="9748" max="9984" width="9.140625" style="10"/>
    <col min="9985" max="9993" width="5" style="10" customWidth="1"/>
    <col min="9994" max="9994" width="3.28515625" style="10" customWidth="1"/>
    <col min="9995" max="10003" width="5" style="10" customWidth="1"/>
    <col min="10004" max="10240" width="9.140625" style="10"/>
    <col min="10241" max="10249" width="5" style="10" customWidth="1"/>
    <col min="10250" max="10250" width="3.28515625" style="10" customWidth="1"/>
    <col min="10251" max="10259" width="5" style="10" customWidth="1"/>
    <col min="10260" max="10496" width="9.140625" style="10"/>
    <col min="10497" max="10505" width="5" style="10" customWidth="1"/>
    <col min="10506" max="10506" width="3.28515625" style="10" customWidth="1"/>
    <col min="10507" max="10515" width="5" style="10" customWidth="1"/>
    <col min="10516" max="10752" width="9.140625" style="10"/>
    <col min="10753" max="10761" width="5" style="10" customWidth="1"/>
    <col min="10762" max="10762" width="3.28515625" style="10" customWidth="1"/>
    <col min="10763" max="10771" width="5" style="10" customWidth="1"/>
    <col min="10772" max="11008" width="9.140625" style="10"/>
    <col min="11009" max="11017" width="5" style="10" customWidth="1"/>
    <col min="11018" max="11018" width="3.28515625" style="10" customWidth="1"/>
    <col min="11019" max="11027" width="5" style="10" customWidth="1"/>
    <col min="11028" max="11264" width="9.140625" style="10"/>
    <col min="11265" max="11273" width="5" style="10" customWidth="1"/>
    <col min="11274" max="11274" width="3.28515625" style="10" customWidth="1"/>
    <col min="11275" max="11283" width="5" style="10" customWidth="1"/>
    <col min="11284" max="11520" width="9.140625" style="10"/>
    <col min="11521" max="11529" width="5" style="10" customWidth="1"/>
    <col min="11530" max="11530" width="3.28515625" style="10" customWidth="1"/>
    <col min="11531" max="11539" width="5" style="10" customWidth="1"/>
    <col min="11540" max="11776" width="9.140625" style="10"/>
    <col min="11777" max="11785" width="5" style="10" customWidth="1"/>
    <col min="11786" max="11786" width="3.28515625" style="10" customWidth="1"/>
    <col min="11787" max="11795" width="5" style="10" customWidth="1"/>
    <col min="11796" max="12032" width="9.140625" style="10"/>
    <col min="12033" max="12041" width="5" style="10" customWidth="1"/>
    <col min="12042" max="12042" width="3.28515625" style="10" customWidth="1"/>
    <col min="12043" max="12051" width="5" style="10" customWidth="1"/>
    <col min="12052" max="12288" width="9.140625" style="10"/>
    <col min="12289" max="12297" width="5" style="10" customWidth="1"/>
    <col min="12298" max="12298" width="3.28515625" style="10" customWidth="1"/>
    <col min="12299" max="12307" width="5" style="10" customWidth="1"/>
    <col min="12308" max="12544" width="9.140625" style="10"/>
    <col min="12545" max="12553" width="5" style="10" customWidth="1"/>
    <col min="12554" max="12554" width="3.28515625" style="10" customWidth="1"/>
    <col min="12555" max="12563" width="5" style="10" customWidth="1"/>
    <col min="12564" max="12800" width="9.140625" style="10"/>
    <col min="12801" max="12809" width="5" style="10" customWidth="1"/>
    <col min="12810" max="12810" width="3.28515625" style="10" customWidth="1"/>
    <col min="12811" max="12819" width="5" style="10" customWidth="1"/>
    <col min="12820" max="13056" width="9.140625" style="10"/>
    <col min="13057" max="13065" width="5" style="10" customWidth="1"/>
    <col min="13066" max="13066" width="3.28515625" style="10" customWidth="1"/>
    <col min="13067" max="13075" width="5" style="10" customWidth="1"/>
    <col min="13076" max="13312" width="9.140625" style="10"/>
    <col min="13313" max="13321" width="5" style="10" customWidth="1"/>
    <col min="13322" max="13322" width="3.28515625" style="10" customWidth="1"/>
    <col min="13323" max="13331" width="5" style="10" customWidth="1"/>
    <col min="13332" max="13568" width="9.140625" style="10"/>
    <col min="13569" max="13577" width="5" style="10" customWidth="1"/>
    <col min="13578" max="13578" width="3.28515625" style="10" customWidth="1"/>
    <col min="13579" max="13587" width="5" style="10" customWidth="1"/>
    <col min="13588" max="13824" width="9.140625" style="10"/>
    <col min="13825" max="13833" width="5" style="10" customWidth="1"/>
    <col min="13834" max="13834" width="3.28515625" style="10" customWidth="1"/>
    <col min="13835" max="13843" width="5" style="10" customWidth="1"/>
    <col min="13844" max="14080" width="9.140625" style="10"/>
    <col min="14081" max="14089" width="5" style="10" customWidth="1"/>
    <col min="14090" max="14090" width="3.28515625" style="10" customWidth="1"/>
    <col min="14091" max="14099" width="5" style="10" customWidth="1"/>
    <col min="14100" max="14336" width="9.140625" style="10"/>
    <col min="14337" max="14345" width="5" style="10" customWidth="1"/>
    <col min="14346" max="14346" width="3.28515625" style="10" customWidth="1"/>
    <col min="14347" max="14355" width="5" style="10" customWidth="1"/>
    <col min="14356" max="14592" width="9.140625" style="10"/>
    <col min="14593" max="14601" width="5" style="10" customWidth="1"/>
    <col min="14602" max="14602" width="3.28515625" style="10" customWidth="1"/>
    <col min="14603" max="14611" width="5" style="10" customWidth="1"/>
    <col min="14612" max="14848" width="9.140625" style="10"/>
    <col min="14849" max="14857" width="5" style="10" customWidth="1"/>
    <col min="14858" max="14858" width="3.28515625" style="10" customWidth="1"/>
    <col min="14859" max="14867" width="5" style="10" customWidth="1"/>
    <col min="14868" max="15104" width="9.140625" style="10"/>
    <col min="15105" max="15113" width="5" style="10" customWidth="1"/>
    <col min="15114" max="15114" width="3.28515625" style="10" customWidth="1"/>
    <col min="15115" max="15123" width="5" style="10" customWidth="1"/>
    <col min="15124" max="15360" width="9.140625" style="10"/>
    <col min="15361" max="15369" width="5" style="10" customWidth="1"/>
    <col min="15370" max="15370" width="3.28515625" style="10" customWidth="1"/>
    <col min="15371" max="15379" width="5" style="10" customWidth="1"/>
    <col min="15380" max="15616" width="9.140625" style="10"/>
    <col min="15617" max="15625" width="5" style="10" customWidth="1"/>
    <col min="15626" max="15626" width="3.28515625" style="10" customWidth="1"/>
    <col min="15627" max="15635" width="5" style="10" customWidth="1"/>
    <col min="15636" max="15872" width="9.140625" style="10"/>
    <col min="15873" max="15881" width="5" style="10" customWidth="1"/>
    <col min="15882" max="15882" width="3.28515625" style="10" customWidth="1"/>
    <col min="15883" max="15891" width="5" style="10" customWidth="1"/>
    <col min="15892" max="16128" width="9.140625" style="10"/>
    <col min="16129" max="16137" width="5" style="10" customWidth="1"/>
    <col min="16138" max="16138" width="3.28515625" style="10" customWidth="1"/>
    <col min="16139" max="16147" width="5" style="10" customWidth="1"/>
    <col min="16148" max="16384" width="9.140625" style="10"/>
  </cols>
  <sheetData>
    <row r="1" spans="1:25" ht="15" customHeight="1" thickBot="1" x14ac:dyDescent="0.25">
      <c r="A1" s="300" t="s">
        <v>368</v>
      </c>
      <c r="B1" s="300"/>
      <c r="C1" s="300"/>
      <c r="D1" s="300"/>
      <c r="E1" s="300"/>
      <c r="F1" s="300"/>
      <c r="G1" s="300"/>
      <c r="H1" s="300"/>
      <c r="I1" s="300"/>
      <c r="J1" s="300"/>
      <c r="K1" s="300"/>
      <c r="L1" s="300"/>
      <c r="M1" s="300"/>
      <c r="N1" s="300"/>
      <c r="O1" s="300"/>
      <c r="P1" s="300"/>
      <c r="Q1" s="300"/>
      <c r="R1" s="300"/>
      <c r="S1" s="300"/>
      <c r="T1" s="9"/>
      <c r="U1" s="9"/>
      <c r="V1" s="9"/>
      <c r="W1" s="9"/>
      <c r="X1" s="9"/>
      <c r="Y1" s="9"/>
    </row>
    <row r="2" spans="1:25" ht="15" customHeight="1" x14ac:dyDescent="0.2">
      <c r="A2" s="301" t="s">
        <v>107</v>
      </c>
      <c r="B2" s="302"/>
      <c r="C2" s="302"/>
      <c r="D2" s="302"/>
      <c r="E2" s="302"/>
      <c r="F2" s="302"/>
      <c r="G2" s="302"/>
      <c r="H2" s="302"/>
      <c r="I2" s="302"/>
      <c r="J2" s="302"/>
      <c r="K2" s="302"/>
      <c r="L2" s="302"/>
      <c r="M2" s="302"/>
      <c r="N2" s="302"/>
      <c r="O2" s="302"/>
      <c r="P2" s="302"/>
      <c r="Q2" s="302"/>
      <c r="R2" s="302"/>
      <c r="S2" s="303"/>
      <c r="T2" s="9"/>
      <c r="U2" s="9"/>
      <c r="V2" s="9"/>
      <c r="W2" s="9"/>
      <c r="X2" s="9"/>
      <c r="Y2" s="9"/>
    </row>
    <row r="3" spans="1:25" ht="15" customHeight="1" x14ac:dyDescent="0.2">
      <c r="A3" s="304" t="s">
        <v>416</v>
      </c>
      <c r="B3" s="305"/>
      <c r="C3" s="305"/>
      <c r="D3" s="305"/>
      <c r="E3" s="305"/>
      <c r="F3" s="305"/>
      <c r="G3" s="305"/>
      <c r="H3" s="305"/>
      <c r="I3" s="305"/>
      <c r="J3" s="305"/>
      <c r="K3" s="305"/>
      <c r="L3" s="305"/>
      <c r="M3" s="305"/>
      <c r="N3" s="305"/>
      <c r="O3" s="305"/>
      <c r="P3" s="305"/>
      <c r="Q3" s="305"/>
      <c r="R3" s="305"/>
      <c r="S3" s="306"/>
      <c r="T3" s="9"/>
      <c r="U3" s="9"/>
      <c r="V3" s="9"/>
      <c r="W3" s="9"/>
      <c r="X3" s="9"/>
      <c r="Y3" s="9"/>
    </row>
    <row r="4" spans="1:25" ht="15" customHeight="1" x14ac:dyDescent="0.2">
      <c r="A4" s="307" t="s">
        <v>120</v>
      </c>
      <c r="B4" s="308"/>
      <c r="C4" s="308"/>
      <c r="D4" s="309" t="str">
        <f>IF('Client Info'!B6="","",'Client Info'!B6)</f>
        <v/>
      </c>
      <c r="E4" s="309"/>
      <c r="F4" s="309"/>
      <c r="G4" s="309"/>
      <c r="H4" s="309"/>
      <c r="I4" s="11"/>
      <c r="J4" s="11"/>
      <c r="K4" s="298" t="s">
        <v>121</v>
      </c>
      <c r="L4" s="298"/>
      <c r="M4" s="298"/>
      <c r="N4" s="309" t="str">
        <f>IF('Client Info'!B2="","",'Client Info'!B2)</f>
        <v/>
      </c>
      <c r="O4" s="309"/>
      <c r="P4" s="309"/>
      <c r="Q4" s="309"/>
      <c r="R4" s="309"/>
      <c r="S4" s="12"/>
      <c r="T4" s="9"/>
      <c r="U4" s="9"/>
      <c r="V4" s="9"/>
      <c r="W4" s="9"/>
      <c r="X4" s="9"/>
      <c r="Y4" s="9"/>
    </row>
    <row r="5" spans="1:25" ht="6" customHeight="1" x14ac:dyDescent="0.2">
      <c r="A5" s="297"/>
      <c r="B5" s="298"/>
      <c r="C5" s="298"/>
      <c r="D5" s="11"/>
      <c r="E5" s="11"/>
      <c r="F5" s="11"/>
      <c r="G5" s="11"/>
      <c r="H5" s="11"/>
      <c r="I5" s="11"/>
      <c r="J5" s="11"/>
      <c r="K5" s="11"/>
      <c r="L5" s="11"/>
      <c r="M5" s="11"/>
      <c r="N5" s="11"/>
      <c r="O5" s="11"/>
      <c r="P5" s="11"/>
      <c r="Q5" s="11"/>
      <c r="R5" s="11"/>
      <c r="S5" s="13"/>
      <c r="T5" s="9"/>
      <c r="U5" s="9"/>
      <c r="V5" s="9"/>
      <c r="W5" s="9"/>
      <c r="X5" s="9"/>
      <c r="Y5" s="9"/>
    </row>
    <row r="6" spans="1:25" ht="15" customHeight="1" x14ac:dyDescent="0.2">
      <c r="A6" s="269" t="s">
        <v>122</v>
      </c>
      <c r="B6" s="270"/>
      <c r="C6" s="270"/>
      <c r="D6" s="270"/>
      <c r="E6" s="270"/>
      <c r="F6" s="270"/>
      <c r="G6" s="270"/>
      <c r="H6" s="270"/>
      <c r="I6" s="270"/>
      <c r="J6" s="270"/>
      <c r="K6" s="270"/>
      <c r="L6" s="270"/>
      <c r="M6" s="270"/>
      <c r="N6" s="270"/>
      <c r="O6" s="270"/>
      <c r="P6" s="270"/>
      <c r="Q6" s="270"/>
      <c r="R6" s="270"/>
      <c r="S6" s="271"/>
      <c r="T6" s="9"/>
      <c r="U6" s="9"/>
      <c r="V6" s="9"/>
      <c r="W6" s="9"/>
      <c r="X6" s="9"/>
      <c r="Y6" s="9"/>
    </row>
    <row r="7" spans="1:25" ht="15" customHeight="1" x14ac:dyDescent="0.2">
      <c r="A7" s="14" t="s">
        <v>123</v>
      </c>
      <c r="B7" s="15"/>
      <c r="C7" s="15"/>
      <c r="D7" s="15"/>
      <c r="E7" s="15"/>
      <c r="F7" s="15"/>
      <c r="G7" s="15"/>
      <c r="H7" s="16"/>
      <c r="I7" s="17"/>
      <c r="J7" s="15"/>
      <c r="K7" s="18" t="s">
        <v>124</v>
      </c>
      <c r="L7" s="15"/>
      <c r="M7" s="15"/>
      <c r="N7" s="15"/>
      <c r="O7" s="15"/>
      <c r="P7" s="15"/>
      <c r="Q7" s="15"/>
      <c r="R7" s="16"/>
      <c r="S7" s="12"/>
      <c r="T7" s="9"/>
      <c r="U7" s="9"/>
      <c r="V7" s="9"/>
      <c r="W7" s="9"/>
      <c r="X7" s="9"/>
      <c r="Y7" s="9"/>
    </row>
    <row r="8" spans="1:25" ht="15" customHeight="1" x14ac:dyDescent="0.2">
      <c r="A8" s="19" t="s">
        <v>125</v>
      </c>
      <c r="B8" s="15"/>
      <c r="C8" s="15"/>
      <c r="D8" s="15"/>
      <c r="E8" s="15"/>
      <c r="F8" s="15"/>
      <c r="G8" s="15"/>
      <c r="H8" s="16"/>
      <c r="I8" s="20"/>
      <c r="J8" s="15"/>
      <c r="K8" s="21" t="s">
        <v>125</v>
      </c>
      <c r="L8" s="15"/>
      <c r="M8" s="15"/>
      <c r="N8" s="15"/>
      <c r="O8" s="15"/>
      <c r="P8" s="15"/>
      <c r="Q8" s="15"/>
      <c r="R8" s="16"/>
      <c r="S8" s="12"/>
      <c r="T8" s="9"/>
      <c r="U8" s="9"/>
      <c r="V8" s="9"/>
      <c r="W8" s="9"/>
      <c r="X8" s="9"/>
      <c r="Y8" s="9"/>
    </row>
    <row r="9" spans="1:25" ht="15" customHeight="1" x14ac:dyDescent="0.2">
      <c r="A9" s="19" t="s">
        <v>126</v>
      </c>
      <c r="B9" s="15"/>
      <c r="C9" s="15"/>
      <c r="D9" s="15"/>
      <c r="E9" s="286"/>
      <c r="F9" s="286"/>
      <c r="G9" s="286"/>
      <c r="H9" s="22" t="s">
        <v>127</v>
      </c>
      <c r="I9" s="20"/>
      <c r="J9" s="15"/>
      <c r="K9" s="21" t="s">
        <v>126</v>
      </c>
      <c r="L9" s="15"/>
      <c r="M9" s="20"/>
      <c r="N9" s="15"/>
      <c r="O9" s="15"/>
      <c r="P9" s="286"/>
      <c r="Q9" s="286"/>
      <c r="R9" s="286"/>
      <c r="S9" s="23" t="s">
        <v>127</v>
      </c>
      <c r="T9" s="9"/>
      <c r="U9" s="9"/>
      <c r="V9" s="9"/>
      <c r="W9" s="9"/>
      <c r="X9" s="9"/>
      <c r="Y9" s="9"/>
    </row>
    <row r="10" spans="1:25" ht="15" customHeight="1" x14ac:dyDescent="0.2">
      <c r="A10" s="19" t="s">
        <v>128</v>
      </c>
      <c r="B10" s="15"/>
      <c r="C10" s="15"/>
      <c r="D10" s="15"/>
      <c r="E10" s="299"/>
      <c r="F10" s="299"/>
      <c r="G10" s="299"/>
      <c r="H10" s="24"/>
      <c r="I10" s="20"/>
      <c r="J10" s="25"/>
      <c r="K10" s="21" t="s">
        <v>128</v>
      </c>
      <c r="L10" s="25"/>
      <c r="M10" s="20"/>
      <c r="N10" s="15"/>
      <c r="O10" s="15"/>
      <c r="P10" s="299"/>
      <c r="Q10" s="299"/>
      <c r="R10" s="299"/>
      <c r="S10" s="26"/>
      <c r="T10" s="9"/>
      <c r="U10" s="9"/>
      <c r="V10" s="9"/>
      <c r="W10" s="9"/>
      <c r="X10" s="9"/>
      <c r="Y10" s="9"/>
    </row>
    <row r="11" spans="1:25" ht="15" customHeight="1" x14ac:dyDescent="0.25">
      <c r="A11" s="19" t="s">
        <v>129</v>
      </c>
      <c r="B11" s="15"/>
      <c r="C11" s="15"/>
      <c r="D11" s="15"/>
      <c r="E11" s="299"/>
      <c r="F11" s="299"/>
      <c r="G11" s="299"/>
      <c r="H11" s="27" t="s">
        <v>130</v>
      </c>
      <c r="I11" s="20"/>
      <c r="J11" s="28"/>
      <c r="K11" s="21" t="s">
        <v>129</v>
      </c>
      <c r="L11" s="28"/>
      <c r="M11" s="16"/>
      <c r="N11" s="15"/>
      <c r="O11" s="15"/>
      <c r="P11" s="286"/>
      <c r="Q11" s="286"/>
      <c r="R11" s="286"/>
      <c r="S11" s="29" t="s">
        <v>130</v>
      </c>
      <c r="T11" s="9"/>
      <c r="U11" s="9"/>
      <c r="V11" s="9"/>
      <c r="W11" s="9"/>
      <c r="X11" s="9"/>
      <c r="Y11" s="9"/>
    </row>
    <row r="12" spans="1:25" ht="6" customHeight="1" x14ac:dyDescent="0.2">
      <c r="A12" s="19"/>
      <c r="B12" s="15"/>
      <c r="C12" s="15"/>
      <c r="D12" s="15"/>
      <c r="E12" s="30"/>
      <c r="F12" s="30"/>
      <c r="G12" s="30"/>
      <c r="H12" s="31"/>
      <c r="I12" s="20"/>
      <c r="J12" s="28"/>
      <c r="K12" s="16"/>
      <c r="L12" s="15"/>
      <c r="M12" s="15"/>
      <c r="N12" s="30"/>
      <c r="O12" s="30"/>
      <c r="P12" s="30"/>
      <c r="Q12" s="16"/>
      <c r="R12" s="16"/>
      <c r="S12" s="12"/>
      <c r="T12" s="9"/>
      <c r="U12" s="9"/>
      <c r="V12" s="9"/>
      <c r="W12" s="9"/>
      <c r="X12" s="9"/>
      <c r="Y12" s="9"/>
    </row>
    <row r="13" spans="1:25" ht="15" customHeight="1" x14ac:dyDescent="0.2">
      <c r="A13" s="269" t="s">
        <v>131</v>
      </c>
      <c r="B13" s="270"/>
      <c r="C13" s="270"/>
      <c r="D13" s="270"/>
      <c r="E13" s="270"/>
      <c r="F13" s="270"/>
      <c r="G13" s="270"/>
      <c r="H13" s="270"/>
      <c r="I13" s="270"/>
      <c r="J13" s="270"/>
      <c r="K13" s="270"/>
      <c r="L13" s="270"/>
      <c r="M13" s="270"/>
      <c r="N13" s="270"/>
      <c r="O13" s="270"/>
      <c r="P13" s="270"/>
      <c r="Q13" s="270"/>
      <c r="R13" s="270"/>
      <c r="S13" s="271"/>
      <c r="T13" s="28"/>
      <c r="U13" s="28"/>
      <c r="V13" s="28"/>
      <c r="W13" s="28"/>
      <c r="X13" s="9"/>
      <c r="Y13" s="9"/>
    </row>
    <row r="14" spans="1:25" ht="15" customHeight="1" x14ac:dyDescent="0.2">
      <c r="A14" s="14" t="s">
        <v>123</v>
      </c>
      <c r="B14" s="32"/>
      <c r="C14" s="32"/>
      <c r="D14" s="32"/>
      <c r="E14" s="32"/>
      <c r="F14" s="32"/>
      <c r="G14" s="32"/>
      <c r="H14" s="32"/>
      <c r="I14" s="32"/>
      <c r="J14" s="32"/>
      <c r="K14" s="18" t="s">
        <v>124</v>
      </c>
      <c r="L14" s="32"/>
      <c r="M14" s="32"/>
      <c r="N14" s="32"/>
      <c r="O14" s="32"/>
      <c r="P14" s="32"/>
      <c r="Q14" s="32"/>
      <c r="R14" s="32"/>
      <c r="S14" s="33"/>
      <c r="T14" s="9"/>
      <c r="U14" s="9"/>
      <c r="V14" s="9"/>
      <c r="W14" s="9"/>
      <c r="X14" s="9"/>
      <c r="Y14" s="9"/>
    </row>
    <row r="15" spans="1:25" ht="15" customHeight="1" x14ac:dyDescent="0.2">
      <c r="A15" s="34" t="s">
        <v>126</v>
      </c>
      <c r="B15" s="32"/>
      <c r="C15" s="32"/>
      <c r="D15" s="32"/>
      <c r="E15" s="32"/>
      <c r="F15" s="286"/>
      <c r="G15" s="286"/>
      <c r="H15" s="286"/>
      <c r="I15" s="35" t="s">
        <v>127</v>
      </c>
      <c r="J15" s="32"/>
      <c r="K15" s="36" t="s">
        <v>126</v>
      </c>
      <c r="L15" s="32"/>
      <c r="M15" s="32"/>
      <c r="N15" s="32"/>
      <c r="O15" s="32"/>
      <c r="P15" s="286"/>
      <c r="Q15" s="286"/>
      <c r="R15" s="286"/>
      <c r="S15" s="37" t="s">
        <v>127</v>
      </c>
      <c r="T15" s="9"/>
      <c r="U15" s="9"/>
      <c r="V15" s="9"/>
      <c r="W15" s="9"/>
      <c r="X15" s="9"/>
      <c r="Y15" s="9"/>
    </row>
    <row r="16" spans="1:25" ht="15" customHeight="1" x14ac:dyDescent="0.2">
      <c r="A16" s="19" t="s">
        <v>132</v>
      </c>
      <c r="B16" s="15"/>
      <c r="C16" s="15"/>
      <c r="D16" s="15"/>
      <c r="E16" s="16"/>
      <c r="F16" s="286"/>
      <c r="G16" s="286"/>
      <c r="H16" s="286"/>
      <c r="I16" s="35" t="s">
        <v>127</v>
      </c>
      <c r="J16" s="32"/>
      <c r="K16" s="21" t="s">
        <v>132</v>
      </c>
      <c r="L16" s="15"/>
      <c r="M16" s="15"/>
      <c r="N16" s="15"/>
      <c r="O16" s="16"/>
      <c r="P16" s="286"/>
      <c r="Q16" s="286"/>
      <c r="R16" s="286"/>
      <c r="S16" s="37" t="s">
        <v>127</v>
      </c>
      <c r="T16" s="9"/>
      <c r="U16" s="9"/>
      <c r="V16" s="9"/>
      <c r="W16" s="9"/>
      <c r="X16" s="9"/>
      <c r="Y16" s="9"/>
    </row>
    <row r="17" spans="1:25" ht="15" customHeight="1" x14ac:dyDescent="0.2">
      <c r="A17" s="294" t="s">
        <v>133</v>
      </c>
      <c r="B17" s="295"/>
      <c r="C17" s="295"/>
      <c r="D17" s="295"/>
      <c r="E17" s="295"/>
      <c r="F17" s="286"/>
      <c r="G17" s="286"/>
      <c r="H17" s="286"/>
      <c r="I17" s="35" t="s">
        <v>127</v>
      </c>
      <c r="J17" s="32"/>
      <c r="K17" s="296" t="s">
        <v>133</v>
      </c>
      <c r="L17" s="296"/>
      <c r="M17" s="296"/>
      <c r="N17" s="296"/>
      <c r="O17" s="296"/>
      <c r="P17" s="286"/>
      <c r="Q17" s="286"/>
      <c r="R17" s="286"/>
      <c r="S17" s="37" t="s">
        <v>127</v>
      </c>
      <c r="T17" s="9"/>
      <c r="U17" s="9"/>
      <c r="V17" s="9"/>
      <c r="W17" s="9"/>
      <c r="X17" s="9"/>
      <c r="Y17" s="9"/>
    </row>
    <row r="18" spans="1:25" ht="15" customHeight="1" x14ac:dyDescent="0.2">
      <c r="A18" s="19" t="s">
        <v>134</v>
      </c>
      <c r="B18" s="15"/>
      <c r="C18" s="15"/>
      <c r="D18" s="15"/>
      <c r="E18" s="16"/>
      <c r="F18" s="286"/>
      <c r="G18" s="286"/>
      <c r="H18" s="286"/>
      <c r="I18" s="35" t="s">
        <v>127</v>
      </c>
      <c r="J18" s="32"/>
      <c r="K18" s="21" t="s">
        <v>134</v>
      </c>
      <c r="L18" s="15"/>
      <c r="M18" s="15"/>
      <c r="N18" s="15"/>
      <c r="O18" s="16"/>
      <c r="P18" s="286"/>
      <c r="Q18" s="286"/>
      <c r="R18" s="286"/>
      <c r="S18" s="37" t="s">
        <v>127</v>
      </c>
      <c r="T18" s="9"/>
      <c r="U18" s="9"/>
      <c r="V18" s="9"/>
      <c r="W18" s="9"/>
      <c r="X18" s="9"/>
      <c r="Y18" s="9"/>
    </row>
    <row r="19" spans="1:25" ht="6" customHeight="1" thickBot="1" x14ac:dyDescent="0.25">
      <c r="A19" s="38"/>
      <c r="B19" s="39"/>
      <c r="C19" s="39"/>
      <c r="D19" s="39"/>
      <c r="E19" s="39"/>
      <c r="F19" s="39"/>
      <c r="G19" s="40"/>
      <c r="H19" s="39"/>
      <c r="I19" s="41"/>
      <c r="J19" s="41"/>
      <c r="K19" s="41"/>
      <c r="L19" s="42"/>
      <c r="M19" s="41"/>
      <c r="N19" s="283"/>
      <c r="O19" s="283"/>
      <c r="P19" s="283"/>
      <c r="Q19" s="283"/>
      <c r="R19" s="283"/>
      <c r="S19" s="43"/>
      <c r="T19" s="9"/>
      <c r="U19" s="9"/>
      <c r="V19" s="9"/>
      <c r="W19" s="9"/>
      <c r="X19" s="9"/>
      <c r="Y19" s="9"/>
    </row>
    <row r="20" spans="1:25" ht="15" customHeight="1" x14ac:dyDescent="0.2">
      <c r="A20" s="19" t="s">
        <v>135</v>
      </c>
      <c r="B20" s="44"/>
      <c r="C20" s="44"/>
      <c r="D20" s="44"/>
      <c r="E20" s="44"/>
      <c r="F20" s="284" t="str">
        <f>IF('Client Info'!B8="","",'Client Info'!B8)</f>
        <v/>
      </c>
      <c r="G20" s="284"/>
      <c r="H20" s="284"/>
      <c r="I20" s="284"/>
      <c r="J20" s="44"/>
      <c r="K20" s="21" t="s">
        <v>136</v>
      </c>
      <c r="L20" s="44"/>
      <c r="M20" s="44"/>
      <c r="N20" s="285" t="str">
        <f>IF('Client Info'!B9="","",'Client Info'!B9)</f>
        <v/>
      </c>
      <c r="O20" s="285"/>
      <c r="P20" s="285"/>
      <c r="Q20" s="285"/>
      <c r="R20" s="44"/>
      <c r="S20" s="12"/>
      <c r="T20" s="9"/>
      <c r="U20" s="9"/>
      <c r="V20" s="9"/>
      <c r="W20" s="9"/>
      <c r="X20" s="9"/>
      <c r="Y20" s="9"/>
    </row>
    <row r="21" spans="1:25" ht="15" customHeight="1" x14ac:dyDescent="0.25">
      <c r="A21" s="19" t="s">
        <v>137</v>
      </c>
      <c r="B21" s="21"/>
      <c r="C21" s="44"/>
      <c r="D21" s="44"/>
      <c r="E21" s="44"/>
      <c r="F21" s="286"/>
      <c r="G21" s="286"/>
      <c r="H21" s="286"/>
      <c r="I21" s="286"/>
      <c r="J21" s="45" t="s">
        <v>138</v>
      </c>
      <c r="K21" s="46"/>
      <c r="L21" s="47"/>
      <c r="M21" s="44"/>
      <c r="N21" s="48"/>
      <c r="O21" s="48"/>
      <c r="P21" s="48"/>
      <c r="Q21" s="48"/>
      <c r="R21" s="44"/>
      <c r="S21" s="12"/>
      <c r="T21" s="9"/>
      <c r="U21" s="9"/>
      <c r="V21" s="9"/>
      <c r="W21" s="9"/>
      <c r="X21" s="9"/>
      <c r="Y21" s="9"/>
    </row>
    <row r="22" spans="1:25" ht="6" customHeight="1" thickBot="1" x14ac:dyDescent="0.25">
      <c r="A22" s="49"/>
      <c r="B22" s="44"/>
      <c r="C22" s="44"/>
      <c r="D22" s="44"/>
      <c r="E22" s="44"/>
      <c r="F22" s="50"/>
      <c r="G22" s="50"/>
      <c r="H22" s="50"/>
      <c r="I22" s="50"/>
      <c r="J22" s="44"/>
      <c r="K22" s="44"/>
      <c r="L22" s="44"/>
      <c r="M22" s="44"/>
      <c r="N22" s="48"/>
      <c r="O22" s="48"/>
      <c r="P22" s="48"/>
      <c r="Q22" s="48"/>
      <c r="R22" s="44"/>
      <c r="S22" s="12"/>
      <c r="T22" s="9"/>
      <c r="U22" s="9"/>
      <c r="V22" s="9"/>
      <c r="W22" s="9"/>
      <c r="X22" s="9"/>
      <c r="Y22" s="9"/>
    </row>
    <row r="23" spans="1:25" ht="35.1" customHeight="1" x14ac:dyDescent="0.2">
      <c r="A23" s="287" t="s">
        <v>417</v>
      </c>
      <c r="B23" s="288"/>
      <c r="C23" s="288"/>
      <c r="D23" s="288"/>
      <c r="E23" s="288"/>
      <c r="F23" s="288"/>
      <c r="G23" s="288"/>
      <c r="H23" s="288"/>
      <c r="I23" s="288"/>
      <c r="J23" s="288"/>
      <c r="K23" s="288"/>
      <c r="L23" s="288"/>
      <c r="M23" s="288"/>
      <c r="N23" s="288"/>
      <c r="O23" s="288"/>
      <c r="P23" s="288"/>
      <c r="Q23" s="288"/>
      <c r="R23" s="288"/>
      <c r="S23" s="289"/>
      <c r="T23" s="9"/>
      <c r="U23" s="9"/>
      <c r="V23" s="9"/>
      <c r="W23" s="9"/>
      <c r="X23" s="9"/>
      <c r="Y23" s="9"/>
    </row>
    <row r="24" spans="1:25" ht="18" customHeight="1" x14ac:dyDescent="0.2">
      <c r="A24" s="51" t="s">
        <v>139</v>
      </c>
      <c r="B24" s="44"/>
      <c r="C24" s="44"/>
      <c r="D24" s="44"/>
      <c r="E24" s="44"/>
      <c r="F24" s="44"/>
      <c r="G24" s="44"/>
      <c r="H24" s="44"/>
      <c r="I24" s="44"/>
      <c r="J24" s="44"/>
      <c r="K24" s="44"/>
      <c r="L24" s="44"/>
      <c r="M24" s="44"/>
      <c r="N24" s="44"/>
      <c r="O24" s="44"/>
      <c r="P24" s="44"/>
      <c r="Q24" s="290" t="s">
        <v>450</v>
      </c>
      <c r="R24" s="290"/>
      <c r="S24" s="291"/>
      <c r="T24" s="9"/>
      <c r="U24" s="9"/>
      <c r="V24" s="9"/>
      <c r="W24" s="9"/>
      <c r="X24" s="9"/>
      <c r="Y24" s="9"/>
    </row>
    <row r="25" spans="1:25" ht="12" customHeight="1" x14ac:dyDescent="0.2">
      <c r="A25" s="292" t="s">
        <v>140</v>
      </c>
      <c r="B25" s="293"/>
      <c r="C25" s="293"/>
      <c r="D25" s="293"/>
      <c r="E25" s="293"/>
      <c r="F25" s="293"/>
      <c r="G25" s="293"/>
      <c r="H25" s="293"/>
      <c r="I25" s="293"/>
      <c r="J25" s="293"/>
      <c r="K25" s="293"/>
      <c r="L25" s="293"/>
      <c r="M25" s="293"/>
      <c r="N25" s="293"/>
      <c r="O25" s="52"/>
      <c r="P25" s="52"/>
      <c r="Q25" s="52"/>
      <c r="R25" s="52"/>
      <c r="S25" s="12"/>
      <c r="T25" s="9"/>
      <c r="U25" s="9"/>
      <c r="V25" s="9"/>
      <c r="W25" s="9"/>
      <c r="X25" s="9"/>
      <c r="Y25" s="9"/>
    </row>
    <row r="26" spans="1:25" ht="12" customHeight="1" x14ac:dyDescent="0.2">
      <c r="A26" s="281" t="s">
        <v>418</v>
      </c>
      <c r="B26" s="282"/>
      <c r="C26" s="282"/>
      <c r="D26" s="282"/>
      <c r="E26" s="282"/>
      <c r="F26" s="282"/>
      <c r="G26" s="282"/>
      <c r="H26" s="282"/>
      <c r="I26" s="282"/>
      <c r="J26" s="282"/>
      <c r="K26" s="282"/>
      <c r="L26" s="282"/>
      <c r="M26" s="282"/>
      <c r="N26" s="282"/>
      <c r="O26" s="11"/>
      <c r="P26" s="11"/>
      <c r="Q26" s="11"/>
      <c r="R26" s="11"/>
      <c r="S26" s="12"/>
      <c r="T26" s="9"/>
      <c r="U26" s="9"/>
      <c r="V26" s="9"/>
      <c r="W26" s="9"/>
      <c r="X26" s="9"/>
      <c r="Y26" s="9"/>
    </row>
    <row r="27" spans="1:25" ht="12" customHeight="1" x14ac:dyDescent="0.2">
      <c r="A27" s="281" t="s">
        <v>419</v>
      </c>
      <c r="B27" s="282"/>
      <c r="C27" s="282"/>
      <c r="D27" s="282"/>
      <c r="E27" s="282"/>
      <c r="F27" s="282"/>
      <c r="G27" s="282"/>
      <c r="H27" s="282"/>
      <c r="I27" s="282"/>
      <c r="J27" s="282"/>
      <c r="K27" s="282"/>
      <c r="L27" s="282"/>
      <c r="M27" s="282"/>
      <c r="N27" s="282"/>
      <c r="O27" s="11"/>
      <c r="P27" s="11"/>
      <c r="Q27" s="11"/>
      <c r="R27" s="11"/>
      <c r="S27" s="12"/>
      <c r="T27" s="9"/>
      <c r="U27" s="9"/>
      <c r="V27" s="9"/>
      <c r="W27" s="9"/>
      <c r="X27" s="9"/>
      <c r="Y27" s="9"/>
    </row>
    <row r="28" spans="1:25" ht="12" customHeight="1" x14ac:dyDescent="0.2">
      <c r="A28" s="281" t="s">
        <v>141</v>
      </c>
      <c r="B28" s="282"/>
      <c r="C28" s="282"/>
      <c r="D28" s="282"/>
      <c r="E28" s="282"/>
      <c r="F28" s="282"/>
      <c r="G28" s="282"/>
      <c r="H28" s="282"/>
      <c r="I28" s="282"/>
      <c r="J28" s="282"/>
      <c r="K28" s="282"/>
      <c r="L28" s="282"/>
      <c r="M28" s="282"/>
      <c r="N28" s="282"/>
      <c r="O28" s="11"/>
      <c r="P28" s="11"/>
      <c r="Q28" s="11"/>
      <c r="R28" s="11"/>
      <c r="S28" s="12"/>
      <c r="T28" s="9"/>
      <c r="U28" s="9"/>
      <c r="V28" s="9"/>
      <c r="W28" s="9"/>
      <c r="X28" s="9"/>
      <c r="Y28" s="9"/>
    </row>
    <row r="29" spans="1:25" ht="12" customHeight="1" x14ac:dyDescent="0.2">
      <c r="A29" s="281" t="s">
        <v>142</v>
      </c>
      <c r="B29" s="282"/>
      <c r="C29" s="282"/>
      <c r="D29" s="282"/>
      <c r="E29" s="282"/>
      <c r="F29" s="282"/>
      <c r="G29" s="282"/>
      <c r="H29" s="282"/>
      <c r="I29" s="282"/>
      <c r="J29" s="282"/>
      <c r="K29" s="282"/>
      <c r="L29" s="282"/>
      <c r="M29" s="282"/>
      <c r="N29" s="282"/>
      <c r="O29" s="11"/>
      <c r="P29" s="11"/>
      <c r="Q29" s="11"/>
      <c r="R29" s="11"/>
      <c r="S29" s="12"/>
      <c r="T29" s="9"/>
      <c r="U29" s="9"/>
      <c r="V29" s="9"/>
      <c r="W29" s="9"/>
      <c r="X29" s="9"/>
      <c r="Y29" s="9"/>
    </row>
    <row r="30" spans="1:25" ht="12" customHeight="1" x14ac:dyDescent="0.2">
      <c r="A30" s="281" t="s">
        <v>420</v>
      </c>
      <c r="B30" s="282"/>
      <c r="C30" s="282"/>
      <c r="D30" s="282"/>
      <c r="E30" s="282"/>
      <c r="F30" s="282"/>
      <c r="G30" s="282"/>
      <c r="H30" s="282"/>
      <c r="I30" s="282"/>
      <c r="J30" s="282"/>
      <c r="K30" s="282"/>
      <c r="L30" s="282"/>
      <c r="M30" s="282"/>
      <c r="N30" s="282"/>
      <c r="O30" s="11"/>
      <c r="P30" s="11"/>
      <c r="Q30" s="11"/>
      <c r="R30" s="11"/>
      <c r="S30" s="12"/>
      <c r="T30" s="9"/>
      <c r="U30" s="9"/>
      <c r="V30" s="9"/>
      <c r="W30" s="9"/>
      <c r="X30" s="9"/>
      <c r="Y30" s="9"/>
    </row>
    <row r="31" spans="1:25" ht="12" customHeight="1" x14ac:dyDescent="0.2">
      <c r="A31" s="53"/>
      <c r="B31" s="54"/>
      <c r="C31" s="54"/>
      <c r="D31" s="54"/>
      <c r="E31" s="54"/>
      <c r="F31" s="11"/>
      <c r="G31" s="54"/>
      <c r="H31" s="54"/>
      <c r="I31" s="54"/>
      <c r="J31" s="54"/>
      <c r="K31" s="11"/>
      <c r="L31" s="54"/>
      <c r="M31" s="54"/>
      <c r="N31" s="11"/>
      <c r="O31" s="11"/>
      <c r="P31" s="11"/>
      <c r="Q31" s="11"/>
      <c r="R31" s="11"/>
      <c r="S31" s="12"/>
      <c r="T31" s="9"/>
      <c r="U31" s="9"/>
      <c r="V31" s="9"/>
      <c r="W31" s="9"/>
      <c r="X31" s="9"/>
      <c r="Y31" s="9"/>
    </row>
    <row r="32" spans="1:25" ht="12" customHeight="1" x14ac:dyDescent="0.2">
      <c r="A32" s="53"/>
      <c r="B32" s="268" t="str">
        <f>IF('Client Info'!B10="","",'Client Info'!B10)</f>
        <v/>
      </c>
      <c r="C32" s="268"/>
      <c r="D32" s="268"/>
      <c r="E32" s="268"/>
      <c r="F32" s="11"/>
      <c r="G32" s="274"/>
      <c r="H32" s="274"/>
      <c r="I32" s="274"/>
      <c r="J32" s="274"/>
      <c r="K32" s="11"/>
      <c r="L32" s="275" t="str">
        <f>IF('Client Info'!B11="","",'Client Info'!B11)</f>
        <v/>
      </c>
      <c r="M32" s="275"/>
      <c r="N32" s="11"/>
      <c r="O32" s="11"/>
      <c r="P32" s="11"/>
      <c r="Q32" s="11"/>
      <c r="R32" s="11"/>
      <c r="S32" s="12"/>
      <c r="T32" s="9"/>
      <c r="U32" s="9"/>
      <c r="V32" s="9"/>
      <c r="W32" s="9"/>
      <c r="X32" s="9"/>
      <c r="Y32" s="9"/>
    </row>
    <row r="33" spans="1:25" ht="12" customHeight="1" x14ac:dyDescent="0.2">
      <c r="A33" s="276" t="s">
        <v>446</v>
      </c>
      <c r="B33" s="277"/>
      <c r="C33" s="277"/>
      <c r="D33" s="277"/>
      <c r="E33" s="277"/>
      <c r="F33" s="277"/>
      <c r="G33" s="278" t="s">
        <v>143</v>
      </c>
      <c r="H33" s="278"/>
      <c r="I33" s="278"/>
      <c r="J33" s="278"/>
      <c r="K33" s="11"/>
      <c r="L33" s="278" t="s">
        <v>77</v>
      </c>
      <c r="M33" s="278"/>
      <c r="N33" s="11"/>
      <c r="O33" s="11"/>
      <c r="P33" s="11"/>
      <c r="Q33" s="11"/>
      <c r="R33" s="11"/>
      <c r="S33" s="12"/>
      <c r="T33" s="9"/>
      <c r="U33" s="9"/>
      <c r="V33" s="9"/>
      <c r="W33" s="9"/>
      <c r="X33" s="9"/>
      <c r="Y33" s="9"/>
    </row>
    <row r="34" spans="1:25" ht="12" customHeight="1" x14ac:dyDescent="0.2">
      <c r="A34" s="53"/>
      <c r="B34" s="55"/>
      <c r="C34" s="55"/>
      <c r="D34" s="55"/>
      <c r="E34" s="55"/>
      <c r="F34" s="11"/>
      <c r="G34" s="55"/>
      <c r="H34" s="55"/>
      <c r="I34" s="55"/>
      <c r="J34" s="55"/>
      <c r="K34" s="11"/>
      <c r="L34" s="55"/>
      <c r="M34" s="55"/>
      <c r="N34" s="11"/>
      <c r="O34" s="11"/>
      <c r="P34" s="11"/>
      <c r="Q34" s="11"/>
      <c r="R34" s="11"/>
      <c r="S34" s="12"/>
      <c r="T34" s="9"/>
      <c r="U34" s="9"/>
      <c r="V34" s="9"/>
      <c r="W34" s="9"/>
      <c r="X34" s="9"/>
      <c r="Y34" s="9"/>
    </row>
    <row r="35" spans="1:25" ht="15" customHeight="1" x14ac:dyDescent="0.2">
      <c r="A35" s="53"/>
      <c r="B35" s="268" t="str">
        <f>IF('Client Info'!B12="","",'Client Info'!B12)</f>
        <v/>
      </c>
      <c r="C35" s="268"/>
      <c r="D35" s="268"/>
      <c r="E35" s="268"/>
      <c r="F35" s="11"/>
      <c r="G35" s="274"/>
      <c r="H35" s="274"/>
      <c r="I35" s="274"/>
      <c r="J35" s="274"/>
      <c r="K35" s="11"/>
      <c r="L35" s="275" t="str">
        <f>IF('Client Info'!B13="","",'Client Info'!B13)</f>
        <v/>
      </c>
      <c r="M35" s="275"/>
      <c r="N35" s="11"/>
      <c r="O35" s="11"/>
      <c r="P35" s="11"/>
      <c r="Q35" s="11"/>
      <c r="R35" s="11"/>
      <c r="S35" s="12"/>
      <c r="T35" s="9"/>
      <c r="U35" s="9"/>
      <c r="V35" s="9"/>
      <c r="W35" s="9"/>
      <c r="X35" s="9"/>
      <c r="Y35" s="9"/>
    </row>
    <row r="36" spans="1:25" ht="15" customHeight="1" x14ac:dyDescent="0.2">
      <c r="A36" s="276" t="s">
        <v>447</v>
      </c>
      <c r="B36" s="277"/>
      <c r="C36" s="277"/>
      <c r="D36" s="277"/>
      <c r="E36" s="277"/>
      <c r="F36" s="277"/>
      <c r="G36" s="278" t="s">
        <v>143</v>
      </c>
      <c r="H36" s="278"/>
      <c r="I36" s="278"/>
      <c r="J36" s="278"/>
      <c r="K36" s="11"/>
      <c r="L36" s="278" t="s">
        <v>77</v>
      </c>
      <c r="M36" s="278"/>
      <c r="N36" s="16"/>
      <c r="O36" s="11"/>
      <c r="P36" s="11"/>
      <c r="Q36" s="11"/>
      <c r="R36" s="11"/>
      <c r="S36" s="12"/>
      <c r="T36" s="9"/>
      <c r="U36" s="9"/>
      <c r="V36" s="9"/>
      <c r="W36" s="9"/>
      <c r="X36" s="9"/>
      <c r="Y36" s="9"/>
    </row>
    <row r="37" spans="1:25" ht="6" customHeight="1" x14ac:dyDescent="0.2">
      <c r="A37" s="56"/>
      <c r="B37" s="57"/>
      <c r="C37" s="57"/>
      <c r="D37" s="57"/>
      <c r="E37" s="57"/>
      <c r="F37" s="57"/>
      <c r="G37" s="58"/>
      <c r="H37" s="58"/>
      <c r="I37" s="58"/>
      <c r="J37" s="58"/>
      <c r="K37" s="58"/>
      <c r="L37" s="58"/>
      <c r="M37" s="58"/>
      <c r="N37" s="58"/>
      <c r="O37" s="58"/>
      <c r="P37" s="58"/>
      <c r="Q37" s="58"/>
      <c r="R37" s="58"/>
      <c r="S37" s="59"/>
    </row>
    <row r="38" spans="1:25" ht="15" customHeight="1" x14ac:dyDescent="0.2">
      <c r="A38" s="230" t="s">
        <v>448</v>
      </c>
      <c r="B38" s="60"/>
      <c r="C38" s="60"/>
      <c r="D38" s="60"/>
      <c r="E38" s="60"/>
      <c r="F38" s="60"/>
      <c r="G38" s="279"/>
      <c r="H38" s="279"/>
      <c r="I38" s="279"/>
      <c r="J38" s="279"/>
      <c r="K38" s="279"/>
      <c r="L38" s="279"/>
      <c r="M38" s="279"/>
      <c r="N38" s="279"/>
      <c r="O38" s="279"/>
      <c r="P38" s="279"/>
      <c r="Q38" s="279"/>
      <c r="R38" s="279"/>
      <c r="S38" s="61"/>
    </row>
    <row r="39" spans="1:25" ht="15" customHeight="1" x14ac:dyDescent="0.2">
      <c r="A39" s="62"/>
      <c r="B39" s="267"/>
      <c r="C39" s="267"/>
      <c r="D39" s="267"/>
      <c r="E39" s="267"/>
      <c r="F39" s="267"/>
      <c r="G39" s="267"/>
      <c r="H39" s="267"/>
      <c r="I39" s="267"/>
      <c r="J39" s="267"/>
      <c r="K39" s="267"/>
      <c r="L39" s="267"/>
      <c r="M39" s="267"/>
      <c r="N39" s="267"/>
      <c r="O39" s="267"/>
      <c r="P39" s="267"/>
      <c r="Q39" s="267"/>
      <c r="R39" s="267"/>
      <c r="S39" s="59"/>
    </row>
    <row r="40" spans="1:25" ht="15" customHeight="1" x14ac:dyDescent="0.2">
      <c r="A40" s="231" t="s">
        <v>449</v>
      </c>
      <c r="B40" s="57"/>
      <c r="C40" s="57"/>
      <c r="D40" s="57"/>
      <c r="E40" s="57"/>
      <c r="F40" s="57"/>
      <c r="G40" s="57"/>
      <c r="H40" s="57"/>
      <c r="I40" s="57"/>
      <c r="J40" s="57"/>
      <c r="K40" s="57"/>
      <c r="L40" s="57"/>
      <c r="M40" s="57"/>
      <c r="N40" s="57"/>
      <c r="O40" s="57"/>
      <c r="P40" s="57"/>
      <c r="Q40" s="57"/>
      <c r="R40" s="57"/>
      <c r="S40" s="59"/>
    </row>
    <row r="41" spans="1:25" ht="12" customHeight="1" x14ac:dyDescent="0.2">
      <c r="A41" s="56"/>
      <c r="B41" s="267"/>
      <c r="C41" s="267"/>
      <c r="D41" s="267"/>
      <c r="E41" s="267"/>
      <c r="F41" s="57"/>
      <c r="G41" s="267"/>
      <c r="H41" s="267"/>
      <c r="I41" s="267"/>
      <c r="J41" s="267"/>
      <c r="K41" s="57"/>
      <c r="L41" s="280"/>
      <c r="M41" s="280"/>
      <c r="N41" s="57"/>
      <c r="O41" s="57"/>
      <c r="P41" s="57"/>
      <c r="Q41" s="57"/>
      <c r="R41" s="57"/>
      <c r="S41" s="59"/>
    </row>
    <row r="42" spans="1:25" ht="15" customHeight="1" x14ac:dyDescent="0.2">
      <c r="A42" s="272" t="s">
        <v>144</v>
      </c>
      <c r="B42" s="273"/>
      <c r="C42" s="273"/>
      <c r="D42" s="273"/>
      <c r="E42" s="273"/>
      <c r="F42" s="273"/>
      <c r="G42" s="273" t="s">
        <v>143</v>
      </c>
      <c r="H42" s="273"/>
      <c r="I42" s="273"/>
      <c r="J42" s="273"/>
      <c r="K42" s="63"/>
      <c r="L42" s="273" t="s">
        <v>77</v>
      </c>
      <c r="M42" s="273"/>
      <c r="N42" s="11"/>
      <c r="O42" s="11"/>
      <c r="P42" s="11"/>
      <c r="Q42" s="11"/>
      <c r="R42" s="11"/>
      <c r="S42" s="12"/>
    </row>
    <row r="43" spans="1:25" ht="15" customHeight="1" x14ac:dyDescent="0.2">
      <c r="A43" s="264" t="s">
        <v>145</v>
      </c>
      <c r="B43" s="265"/>
      <c r="C43" s="265"/>
      <c r="D43" s="265"/>
      <c r="E43" s="265"/>
      <c r="F43" s="265"/>
      <c r="G43" s="265"/>
      <c r="H43" s="265"/>
      <c r="I43" s="265"/>
      <c r="J43" s="265"/>
      <c r="K43" s="265"/>
      <c r="L43" s="265"/>
      <c r="M43" s="265"/>
      <c r="N43" s="265"/>
      <c r="O43" s="265"/>
      <c r="P43" s="265"/>
      <c r="Q43" s="265"/>
      <c r="R43" s="265"/>
      <c r="S43" s="266"/>
    </row>
    <row r="44" spans="1:25" ht="12" customHeight="1" x14ac:dyDescent="0.2">
      <c r="A44" s="64" t="s">
        <v>146</v>
      </c>
      <c r="B44" s="11"/>
      <c r="C44" s="11"/>
      <c r="D44" s="11"/>
      <c r="E44" s="11"/>
      <c r="F44" s="11"/>
      <c r="G44" s="11"/>
      <c r="H44" s="11"/>
      <c r="I44" s="11"/>
      <c r="J44" s="11"/>
      <c r="K44" s="65" t="s">
        <v>147</v>
      </c>
      <c r="L44" s="11"/>
      <c r="M44" s="11"/>
      <c r="N44" s="11"/>
      <c r="O44" s="11"/>
      <c r="P44" s="11"/>
      <c r="Q44" s="11"/>
      <c r="R44" s="11"/>
      <c r="S44" s="12"/>
    </row>
    <row r="45" spans="1:25" x14ac:dyDescent="0.2">
      <c r="A45" s="62"/>
      <c r="B45" s="66" t="s">
        <v>7</v>
      </c>
      <c r="C45" s="57"/>
      <c r="D45" s="267"/>
      <c r="E45" s="267"/>
      <c r="F45" s="267"/>
      <c r="G45" s="267"/>
      <c r="H45" s="267"/>
      <c r="I45" s="57"/>
      <c r="J45" s="57"/>
      <c r="K45" s="57"/>
      <c r="L45" s="57"/>
      <c r="M45" s="57"/>
      <c r="N45" s="57"/>
      <c r="O45" s="57"/>
      <c r="P45" s="57"/>
      <c r="Q45" s="57"/>
      <c r="R45" s="57"/>
      <c r="S45" s="59"/>
    </row>
    <row r="46" spans="1:25" ht="12" customHeight="1" x14ac:dyDescent="0.2">
      <c r="A46" s="62"/>
      <c r="B46" s="57"/>
      <c r="C46" s="57"/>
      <c r="D46" s="57"/>
      <c r="E46" s="57"/>
      <c r="F46" s="57"/>
      <c r="G46" s="57"/>
      <c r="H46" s="57"/>
      <c r="I46" s="57"/>
      <c r="J46" s="57"/>
      <c r="K46" s="57"/>
      <c r="L46" s="57"/>
      <c r="M46" s="57"/>
      <c r="N46" s="57"/>
      <c r="O46" s="57"/>
      <c r="P46" s="57"/>
      <c r="Q46" s="57"/>
      <c r="R46" s="57"/>
      <c r="S46" s="59"/>
      <c r="T46" s="9"/>
      <c r="U46" s="9"/>
      <c r="V46" s="9"/>
      <c r="W46" s="9"/>
      <c r="X46" s="9"/>
      <c r="Y46" s="9"/>
    </row>
    <row r="47" spans="1:25" ht="12" customHeight="1" x14ac:dyDescent="0.2">
      <c r="A47" s="62"/>
      <c r="B47" s="66" t="s">
        <v>7</v>
      </c>
      <c r="C47" s="57"/>
      <c r="D47" s="268"/>
      <c r="E47" s="268"/>
      <c r="F47" s="268"/>
      <c r="G47" s="268"/>
      <c r="H47" s="268"/>
      <c r="I47" s="57"/>
      <c r="J47" s="57"/>
      <c r="K47" s="57"/>
      <c r="L47" s="57"/>
      <c r="M47" s="57"/>
      <c r="N47" s="57"/>
      <c r="O47" s="57"/>
      <c r="P47" s="57"/>
      <c r="Q47" s="57"/>
      <c r="R47" s="57"/>
      <c r="S47" s="59"/>
      <c r="T47" s="9"/>
      <c r="U47" s="9"/>
      <c r="V47" s="9"/>
      <c r="W47" s="9"/>
      <c r="X47" s="9"/>
      <c r="Y47" s="9"/>
    </row>
    <row r="48" spans="1:25" ht="6" customHeight="1" x14ac:dyDescent="0.2">
      <c r="A48" s="64"/>
      <c r="B48" s="57"/>
      <c r="C48" s="57"/>
      <c r="D48" s="57"/>
      <c r="E48" s="57"/>
      <c r="F48" s="57"/>
      <c r="G48" s="57"/>
      <c r="H48" s="57"/>
      <c r="I48" s="57"/>
      <c r="J48" s="57"/>
      <c r="K48" s="67"/>
      <c r="L48" s="57"/>
      <c r="M48" s="57"/>
      <c r="N48" s="57"/>
      <c r="O48" s="16"/>
      <c r="P48" s="57"/>
      <c r="Q48" s="57"/>
      <c r="R48" s="57"/>
      <c r="S48" s="59"/>
      <c r="T48" s="9"/>
      <c r="U48" s="9"/>
      <c r="V48" s="9"/>
      <c r="W48" s="9"/>
      <c r="X48" s="9"/>
      <c r="Y48" s="9"/>
    </row>
    <row r="49" spans="1:19" ht="15" customHeight="1" x14ac:dyDescent="0.2">
      <c r="A49" s="269" t="s">
        <v>148</v>
      </c>
      <c r="B49" s="270"/>
      <c r="C49" s="270"/>
      <c r="D49" s="270"/>
      <c r="E49" s="270"/>
      <c r="F49" s="270"/>
      <c r="G49" s="270"/>
      <c r="H49" s="270"/>
      <c r="I49" s="270"/>
      <c r="J49" s="270"/>
      <c r="K49" s="270"/>
      <c r="L49" s="270"/>
      <c r="M49" s="270"/>
      <c r="N49" s="270"/>
      <c r="O49" s="270"/>
      <c r="P49" s="270"/>
      <c r="Q49" s="270"/>
      <c r="R49" s="270"/>
      <c r="S49" s="271"/>
    </row>
    <row r="50" spans="1:19" ht="12" customHeight="1" x14ac:dyDescent="0.2">
      <c r="A50" s="68" t="s">
        <v>149</v>
      </c>
      <c r="B50" s="16"/>
      <c r="C50" s="16"/>
      <c r="D50" s="16"/>
      <c r="E50" s="16"/>
      <c r="F50" s="16" t="s">
        <v>150</v>
      </c>
      <c r="G50" s="16"/>
      <c r="H50" s="16"/>
      <c r="I50" s="16"/>
      <c r="J50" s="16"/>
      <c r="K50" s="16" t="s">
        <v>151</v>
      </c>
      <c r="L50" s="16"/>
      <c r="M50" s="16"/>
      <c r="N50" s="16"/>
      <c r="O50" s="16"/>
      <c r="P50" s="16" t="s">
        <v>152</v>
      </c>
      <c r="Q50" s="16"/>
      <c r="R50" s="16"/>
      <c r="S50" s="69"/>
    </row>
    <row r="51" spans="1:19" ht="12" customHeight="1" x14ac:dyDescent="0.2">
      <c r="A51" s="70"/>
      <c r="B51" s="16"/>
      <c r="C51" s="16"/>
      <c r="D51" s="16"/>
      <c r="E51" s="16"/>
      <c r="F51" s="16"/>
      <c r="G51" s="16"/>
      <c r="H51" s="16"/>
      <c r="I51" s="16"/>
      <c r="J51" s="16"/>
      <c r="K51" s="16"/>
      <c r="L51" s="16"/>
      <c r="M51" s="16"/>
      <c r="N51" s="16"/>
      <c r="O51" s="16"/>
      <c r="P51" s="16"/>
      <c r="Q51" s="16"/>
      <c r="R51" s="16"/>
      <c r="S51" s="69"/>
    </row>
    <row r="52" spans="1:19" ht="12" customHeight="1" x14ac:dyDescent="0.2">
      <c r="A52" s="70"/>
      <c r="B52" s="16"/>
      <c r="C52" s="16"/>
      <c r="D52" s="16"/>
      <c r="E52" s="16"/>
      <c r="F52" s="16"/>
      <c r="G52" s="16"/>
      <c r="H52" s="16"/>
      <c r="I52" s="16"/>
      <c r="J52" s="16"/>
      <c r="K52" s="16"/>
      <c r="L52" s="16"/>
      <c r="M52" s="16"/>
      <c r="N52" s="16"/>
      <c r="O52" s="16"/>
      <c r="P52" s="16"/>
      <c r="Q52" s="16"/>
      <c r="R52" s="16"/>
      <c r="S52" s="69"/>
    </row>
    <row r="53" spans="1:19" ht="12" customHeight="1" x14ac:dyDescent="0.2">
      <c r="A53" s="70"/>
      <c r="B53" s="16"/>
      <c r="C53" s="16"/>
      <c r="D53" s="16"/>
      <c r="E53" s="16"/>
      <c r="F53" s="16"/>
      <c r="G53" s="16"/>
      <c r="H53" s="16"/>
      <c r="I53" s="16"/>
      <c r="J53" s="16"/>
      <c r="K53" s="16"/>
      <c r="L53" s="16"/>
      <c r="M53" s="16"/>
      <c r="N53" s="16"/>
      <c r="O53" s="16"/>
      <c r="P53" s="16"/>
      <c r="Q53" s="16"/>
      <c r="R53" s="16"/>
      <c r="S53" s="69"/>
    </row>
    <row r="54" spans="1:19" ht="12" customHeight="1" x14ac:dyDescent="0.2">
      <c r="A54" s="70"/>
      <c r="B54" s="16"/>
      <c r="C54" s="16"/>
      <c r="D54" s="16"/>
      <c r="E54" s="16"/>
      <c r="F54" s="16"/>
      <c r="G54" s="16"/>
      <c r="H54" s="16"/>
      <c r="I54" s="16"/>
      <c r="J54" s="16"/>
      <c r="K54" s="16"/>
      <c r="L54" s="16"/>
      <c r="M54" s="16"/>
      <c r="N54" s="16"/>
      <c r="O54" s="16"/>
      <c r="P54" s="16"/>
      <c r="Q54" s="16"/>
      <c r="R54" s="16"/>
      <c r="S54" s="69"/>
    </row>
    <row r="55" spans="1:19" ht="12" customHeight="1" x14ac:dyDescent="0.2">
      <c r="A55" s="70"/>
      <c r="B55" s="16"/>
      <c r="C55" s="16"/>
      <c r="D55" s="16"/>
      <c r="E55" s="16"/>
      <c r="F55" s="16"/>
      <c r="G55" s="16"/>
      <c r="H55" s="16"/>
      <c r="I55" s="16"/>
      <c r="J55" s="16"/>
      <c r="K55" s="16"/>
      <c r="L55" s="16"/>
      <c r="M55" s="16"/>
      <c r="N55" s="16"/>
      <c r="O55" s="16"/>
      <c r="P55" s="16"/>
      <c r="Q55" s="262" t="s">
        <v>494</v>
      </c>
      <c r="R55" s="262"/>
      <c r="S55" s="263"/>
    </row>
    <row r="56" spans="1:19" ht="6" customHeight="1" thickBot="1" x14ac:dyDescent="0.25">
      <c r="A56" s="71"/>
      <c r="B56" s="39"/>
      <c r="C56" s="39"/>
      <c r="D56" s="39"/>
      <c r="E56" s="39"/>
      <c r="F56" s="39"/>
      <c r="G56" s="39"/>
      <c r="H56" s="39"/>
      <c r="I56" s="39"/>
      <c r="J56" s="39"/>
      <c r="K56" s="39"/>
      <c r="L56" s="39"/>
      <c r="M56" s="39"/>
      <c r="N56" s="39"/>
      <c r="O56" s="39"/>
      <c r="P56" s="39"/>
      <c r="Q56" s="39"/>
      <c r="R56" s="39"/>
      <c r="S56" s="72"/>
    </row>
  </sheetData>
  <sheetProtection selectLockedCells="1"/>
  <protectedRanges>
    <protectedRange sqref="I14:I17 S15:S17" name="Range1"/>
  </protectedRanges>
  <mergeCells count="63">
    <mergeCell ref="A1:S1"/>
    <mergeCell ref="A2:S2"/>
    <mergeCell ref="A3:S3"/>
    <mergeCell ref="A4:C4"/>
    <mergeCell ref="D4:H4"/>
    <mergeCell ref="K4:M4"/>
    <mergeCell ref="N4:R4"/>
    <mergeCell ref="F16:H16"/>
    <mergeCell ref="P16:R16"/>
    <mergeCell ref="A5:C5"/>
    <mergeCell ref="A6:S6"/>
    <mergeCell ref="E9:G9"/>
    <mergeCell ref="P9:R9"/>
    <mergeCell ref="E10:G10"/>
    <mergeCell ref="P10:R10"/>
    <mergeCell ref="E11:G11"/>
    <mergeCell ref="P11:R11"/>
    <mergeCell ref="A13:S13"/>
    <mergeCell ref="F15:H15"/>
    <mergeCell ref="P15:R15"/>
    <mergeCell ref="A17:E17"/>
    <mergeCell ref="F17:H17"/>
    <mergeCell ref="K17:O17"/>
    <mergeCell ref="P17:R17"/>
    <mergeCell ref="F18:H18"/>
    <mergeCell ref="P18:R18"/>
    <mergeCell ref="A30:N30"/>
    <mergeCell ref="N19:R19"/>
    <mergeCell ref="F20:I20"/>
    <mergeCell ref="N20:Q20"/>
    <mergeCell ref="F21:I21"/>
    <mergeCell ref="A23:S23"/>
    <mergeCell ref="Q24:S24"/>
    <mergeCell ref="A25:N25"/>
    <mergeCell ref="A26:N26"/>
    <mergeCell ref="A27:N27"/>
    <mergeCell ref="A28:N28"/>
    <mergeCell ref="A29:N29"/>
    <mergeCell ref="B32:E32"/>
    <mergeCell ref="G32:J32"/>
    <mergeCell ref="L32:M32"/>
    <mergeCell ref="A33:F33"/>
    <mergeCell ref="G33:J33"/>
    <mergeCell ref="L33:M33"/>
    <mergeCell ref="A42:F42"/>
    <mergeCell ref="G42:J42"/>
    <mergeCell ref="L42:M42"/>
    <mergeCell ref="B35:E35"/>
    <mergeCell ref="G35:J35"/>
    <mergeCell ref="L35:M35"/>
    <mergeCell ref="A36:F36"/>
    <mergeCell ref="G36:J36"/>
    <mergeCell ref="L36:M36"/>
    <mergeCell ref="G38:R38"/>
    <mergeCell ref="B39:R39"/>
    <mergeCell ref="B41:E41"/>
    <mergeCell ref="G41:J41"/>
    <mergeCell ref="L41:M41"/>
    <mergeCell ref="Q55:S55"/>
    <mergeCell ref="A43:S43"/>
    <mergeCell ref="D45:H45"/>
    <mergeCell ref="D47:H47"/>
    <mergeCell ref="A49:S49"/>
  </mergeCells>
  <printOptions horizontalCentered="1"/>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295275</xdr:colOff>
                    <xdr:row>5</xdr:row>
                    <xdr:rowOff>190500</xdr:rowOff>
                  </from>
                  <to>
                    <xdr:col>4</xdr:col>
                    <xdr:colOff>133350</xdr:colOff>
                    <xdr:row>6</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171450</xdr:colOff>
                    <xdr:row>5</xdr:row>
                    <xdr:rowOff>180975</xdr:rowOff>
                  </from>
                  <to>
                    <xdr:col>6</xdr:col>
                    <xdr:colOff>276225</xdr:colOff>
                    <xdr:row>7</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28575</xdr:colOff>
                    <xdr:row>24</xdr:row>
                    <xdr:rowOff>0</xdr:rowOff>
                  </from>
                  <to>
                    <xdr:col>16</xdr:col>
                    <xdr:colOff>85725</xdr:colOff>
                    <xdr:row>25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200025</xdr:colOff>
                    <xdr:row>23</xdr:row>
                    <xdr:rowOff>219075</xdr:rowOff>
                  </from>
                  <to>
                    <xdr:col>14</xdr:col>
                    <xdr:colOff>257175</xdr:colOff>
                    <xdr:row>25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85725</xdr:colOff>
                    <xdr:row>33</xdr:row>
                    <xdr:rowOff>123825</xdr:rowOff>
                  </from>
                  <to>
                    <xdr:col>15</xdr:col>
                    <xdr:colOff>304800</xdr:colOff>
                    <xdr:row>35</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19050</xdr:colOff>
                    <xdr:row>43</xdr:row>
                    <xdr:rowOff>0</xdr:rowOff>
                  </from>
                  <to>
                    <xdr:col>4</xdr:col>
                    <xdr:colOff>276225</xdr:colOff>
                    <xdr:row>44</xdr:row>
                    <xdr:rowOff>19050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19050</xdr:colOff>
                    <xdr:row>45</xdr:row>
                    <xdr:rowOff>9525</xdr:rowOff>
                  </from>
                  <to>
                    <xdr:col>3</xdr:col>
                    <xdr:colOff>200025</xdr:colOff>
                    <xdr:row>46</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276225</xdr:colOff>
                    <xdr:row>42</xdr:row>
                    <xdr:rowOff>180975</xdr:rowOff>
                  </from>
                  <to>
                    <xdr:col>13</xdr:col>
                    <xdr:colOff>171450</xdr:colOff>
                    <xdr:row>44</xdr:row>
                    <xdr:rowOff>28575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276225</xdr:colOff>
                    <xdr:row>44</xdr:row>
                    <xdr:rowOff>0</xdr:rowOff>
                  </from>
                  <to>
                    <xdr:col>13</xdr:col>
                    <xdr:colOff>171450</xdr:colOff>
                    <xdr:row>45</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10</xdr:col>
                    <xdr:colOff>276225</xdr:colOff>
                    <xdr:row>45</xdr:row>
                    <xdr:rowOff>9525</xdr:rowOff>
                  </from>
                  <to>
                    <xdr:col>13</xdr:col>
                    <xdr:colOff>266700</xdr:colOff>
                    <xdr:row>46</xdr:row>
                    <xdr:rowOff>19050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13</xdr:col>
                    <xdr:colOff>85725</xdr:colOff>
                    <xdr:row>39</xdr:row>
                    <xdr:rowOff>152400</xdr:rowOff>
                  </from>
                  <to>
                    <xdr:col>16</xdr:col>
                    <xdr:colOff>9525</xdr:colOff>
                    <xdr:row>41</xdr:row>
                    <xdr:rowOff>85725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16</xdr:col>
                    <xdr:colOff>66675</xdr:colOff>
                    <xdr:row>39</xdr:row>
                    <xdr:rowOff>152400</xdr:rowOff>
                  </from>
                  <to>
                    <xdr:col>18</xdr:col>
                    <xdr:colOff>276225</xdr:colOff>
                    <xdr:row>41</xdr:row>
                    <xdr:rowOff>85725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xdr:col>
                    <xdr:colOff>295275</xdr:colOff>
                    <xdr:row>7</xdr:row>
                    <xdr:rowOff>9525</xdr:rowOff>
                  </from>
                  <to>
                    <xdr:col>4</xdr:col>
                    <xdr:colOff>133350</xdr:colOff>
                    <xdr:row>7</xdr:row>
                    <xdr:rowOff>190500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4</xdr:col>
                    <xdr:colOff>180975</xdr:colOff>
                    <xdr:row>6</xdr:row>
                    <xdr:rowOff>190500</xdr:rowOff>
                  </from>
                  <to>
                    <xdr:col>6</xdr:col>
                    <xdr:colOff>38100</xdr:colOff>
                    <xdr:row>7</xdr:row>
                    <xdr:rowOff>190500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6</xdr:col>
                    <xdr:colOff>95250</xdr:colOff>
                    <xdr:row>7</xdr:row>
                    <xdr:rowOff>9525</xdr:rowOff>
                  </from>
                  <to>
                    <xdr:col>7</xdr:col>
                    <xdr:colOff>171450</xdr:colOff>
                    <xdr:row>7</xdr:row>
                    <xdr:rowOff>190500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16</xdr:col>
                    <xdr:colOff>161925</xdr:colOff>
                    <xdr:row>23</xdr:row>
                    <xdr:rowOff>219075</xdr:rowOff>
                  </from>
                  <to>
                    <xdr:col>18</xdr:col>
                    <xdr:colOff>285750</xdr:colOff>
                    <xdr:row>24</xdr:row>
                    <xdr:rowOff>142875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11</xdr:col>
                    <xdr:colOff>295275</xdr:colOff>
                    <xdr:row>5</xdr:row>
                    <xdr:rowOff>180975</xdr:rowOff>
                  </from>
                  <to>
                    <xdr:col>14</xdr:col>
                    <xdr:colOff>133350</xdr:colOff>
                    <xdr:row>6</xdr:row>
                    <xdr:rowOff>190500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14</xdr:col>
                    <xdr:colOff>304800</xdr:colOff>
                    <xdr:row>5</xdr:row>
                    <xdr:rowOff>190500</xdr:rowOff>
                  </from>
                  <to>
                    <xdr:col>17</xdr:col>
                    <xdr:colOff>152400</xdr:colOff>
                    <xdr:row>6</xdr:row>
                    <xdr:rowOff>190500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12</xdr:col>
                    <xdr:colOff>295275</xdr:colOff>
                    <xdr:row>6</xdr:row>
                    <xdr:rowOff>190500</xdr:rowOff>
                  </from>
                  <to>
                    <xdr:col>14</xdr:col>
                    <xdr:colOff>123825</xdr:colOff>
                    <xdr:row>8</xdr:row>
                    <xdr:rowOff>9525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14</xdr:col>
                    <xdr:colOff>180975</xdr:colOff>
                    <xdr:row>6</xdr:row>
                    <xdr:rowOff>190500</xdr:rowOff>
                  </from>
                  <to>
                    <xdr:col>16</xdr:col>
                    <xdr:colOff>57150</xdr:colOff>
                    <xdr:row>7</xdr:row>
                    <xdr:rowOff>180975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16</xdr:col>
                    <xdr:colOff>95250</xdr:colOff>
                    <xdr:row>6</xdr:row>
                    <xdr:rowOff>190500</xdr:rowOff>
                  </from>
                  <to>
                    <xdr:col>17</xdr:col>
                    <xdr:colOff>180975</xdr:colOff>
                    <xdr:row>7</xdr:row>
                    <xdr:rowOff>190500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16</xdr:col>
                    <xdr:colOff>161925</xdr:colOff>
                    <xdr:row>24</xdr:row>
                    <xdr:rowOff>142875</xdr:rowOff>
                  </from>
                  <to>
                    <xdr:col>18</xdr:col>
                    <xdr:colOff>285750</xdr:colOff>
                    <xdr:row>25</xdr:row>
                    <xdr:rowOff>142875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16</xdr:col>
                    <xdr:colOff>161925</xdr:colOff>
                    <xdr:row>26</xdr:row>
                    <xdr:rowOff>0</xdr:rowOff>
                  </from>
                  <to>
                    <xdr:col>18</xdr:col>
                    <xdr:colOff>285750</xdr:colOff>
                    <xdr:row>27</xdr:row>
                    <xdr:rowOff>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16</xdr:col>
                    <xdr:colOff>161925</xdr:colOff>
                    <xdr:row>28</xdr:row>
                    <xdr:rowOff>0</xdr:rowOff>
                  </from>
                  <to>
                    <xdr:col>18</xdr:col>
                    <xdr:colOff>285750</xdr:colOff>
                    <xdr:row>29</xdr:row>
                    <xdr:rowOff>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16</xdr:col>
                    <xdr:colOff>161925</xdr:colOff>
                    <xdr:row>29</xdr:row>
                    <xdr:rowOff>0</xdr:rowOff>
                  </from>
                  <to>
                    <xdr:col>18</xdr:col>
                    <xdr:colOff>285750</xdr:colOff>
                    <xdr:row>30</xdr:row>
                    <xdr:rowOff>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13</xdr:col>
                    <xdr:colOff>200025</xdr:colOff>
                    <xdr:row>24</xdr:row>
                    <xdr:rowOff>142875</xdr:rowOff>
                  </from>
                  <to>
                    <xdr:col>14</xdr:col>
                    <xdr:colOff>257175</xdr:colOff>
                    <xdr:row>26</xdr:row>
                    <xdr:rowOff>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13</xdr:col>
                    <xdr:colOff>200025</xdr:colOff>
                    <xdr:row>25</xdr:row>
                    <xdr:rowOff>133350</xdr:rowOff>
                  </from>
                  <to>
                    <xdr:col>14</xdr:col>
                    <xdr:colOff>257175</xdr:colOff>
                    <xdr:row>26</xdr:row>
                    <xdr:rowOff>142875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13</xdr:col>
                    <xdr:colOff>200025</xdr:colOff>
                    <xdr:row>26</xdr:row>
                    <xdr:rowOff>133350</xdr:rowOff>
                  </from>
                  <to>
                    <xdr:col>14</xdr:col>
                    <xdr:colOff>257175</xdr:colOff>
                    <xdr:row>27</xdr:row>
                    <xdr:rowOff>142875</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13</xdr:col>
                    <xdr:colOff>200025</xdr:colOff>
                    <xdr:row>29</xdr:row>
                    <xdr:rowOff>0</xdr:rowOff>
                  </from>
                  <to>
                    <xdr:col>14</xdr:col>
                    <xdr:colOff>257175</xdr:colOff>
                    <xdr:row>30</xdr:row>
                    <xdr:rowOff>9525</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15</xdr:col>
                    <xdr:colOff>28575</xdr:colOff>
                    <xdr:row>25</xdr:row>
                    <xdr:rowOff>0</xdr:rowOff>
                  </from>
                  <to>
                    <xdr:col>16</xdr:col>
                    <xdr:colOff>85725</xdr:colOff>
                    <xdr:row>26</xdr:row>
                    <xdr:rowOff>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15</xdr:col>
                    <xdr:colOff>28575</xdr:colOff>
                    <xdr:row>25</xdr:row>
                    <xdr:rowOff>142875</xdr:rowOff>
                  </from>
                  <to>
                    <xdr:col>16</xdr:col>
                    <xdr:colOff>85725</xdr:colOff>
                    <xdr:row>26</xdr:row>
                    <xdr:rowOff>142875</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15</xdr:col>
                    <xdr:colOff>28575</xdr:colOff>
                    <xdr:row>26</xdr:row>
                    <xdr:rowOff>133350</xdr:rowOff>
                  </from>
                  <to>
                    <xdr:col>16</xdr:col>
                    <xdr:colOff>85725</xdr:colOff>
                    <xdr:row>27</xdr:row>
                    <xdr:rowOff>133350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15</xdr:col>
                    <xdr:colOff>28575</xdr:colOff>
                    <xdr:row>29</xdr:row>
                    <xdr:rowOff>0</xdr:rowOff>
                  </from>
                  <to>
                    <xdr:col>16</xdr:col>
                    <xdr:colOff>85725</xdr:colOff>
                    <xdr:row>30</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13</xdr:col>
                    <xdr:colOff>200025</xdr:colOff>
                    <xdr:row>27</xdr:row>
                    <xdr:rowOff>133350</xdr:rowOff>
                  </from>
                  <to>
                    <xdr:col>14</xdr:col>
                    <xdr:colOff>257175</xdr:colOff>
                    <xdr:row>28</xdr:row>
                    <xdr:rowOff>142875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16</xdr:col>
                    <xdr:colOff>161925</xdr:colOff>
                    <xdr:row>26</xdr:row>
                    <xdr:rowOff>142875</xdr:rowOff>
                  </from>
                  <to>
                    <xdr:col>18</xdr:col>
                    <xdr:colOff>285750</xdr:colOff>
                    <xdr:row>27</xdr:row>
                    <xdr:rowOff>142875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15</xdr:col>
                    <xdr:colOff>28575</xdr:colOff>
                    <xdr:row>27</xdr:row>
                    <xdr:rowOff>133350</xdr:rowOff>
                  </from>
                  <to>
                    <xdr:col>16</xdr:col>
                    <xdr:colOff>85725</xdr:colOff>
                    <xdr:row>28</xdr:row>
                    <xdr:rowOff>133350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10</xdr:col>
                    <xdr:colOff>276225</xdr:colOff>
                    <xdr:row>46</xdr:row>
                    <xdr:rowOff>0</xdr:rowOff>
                  </from>
                  <to>
                    <xdr:col>15</xdr:col>
                    <xdr:colOff>295275</xdr:colOff>
                    <xdr:row>47</xdr:row>
                    <xdr:rowOff>38100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0</xdr:col>
                    <xdr:colOff>161925</xdr:colOff>
                    <xdr:row>49</xdr:row>
                    <xdr:rowOff>152400</xdr:rowOff>
                  </from>
                  <to>
                    <xdr:col>2</xdr:col>
                    <xdr:colOff>266700</xdr:colOff>
                    <xdr:row>51</xdr:row>
                    <xdr:rowOff>38100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0</xdr:col>
                    <xdr:colOff>161925</xdr:colOff>
                    <xdr:row>51</xdr:row>
                    <xdr:rowOff>0</xdr:rowOff>
                  </from>
                  <to>
                    <xdr:col>2</xdr:col>
                    <xdr:colOff>76200</xdr:colOff>
                    <xdr:row>52</xdr:row>
                    <xdr:rowOff>38100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0</xdr:col>
                    <xdr:colOff>161925</xdr:colOff>
                    <xdr:row>52</xdr:row>
                    <xdr:rowOff>9525</xdr:rowOff>
                  </from>
                  <to>
                    <xdr:col>1</xdr:col>
                    <xdr:colOff>238125</xdr:colOff>
                    <xdr:row>53</xdr:row>
                    <xdr:rowOff>38100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0</xdr:col>
                    <xdr:colOff>161925</xdr:colOff>
                    <xdr:row>53</xdr:row>
                    <xdr:rowOff>0</xdr:rowOff>
                  </from>
                  <to>
                    <xdr:col>2</xdr:col>
                    <xdr:colOff>66675</xdr:colOff>
                    <xdr:row>54</xdr:row>
                    <xdr:rowOff>38100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0</xdr:col>
                    <xdr:colOff>161925</xdr:colOff>
                    <xdr:row>54</xdr:row>
                    <xdr:rowOff>0</xdr:rowOff>
                  </from>
                  <to>
                    <xdr:col>4</xdr:col>
                    <xdr:colOff>9525</xdr:colOff>
                    <xdr:row>55</xdr:row>
                    <xdr:rowOff>28575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10</xdr:col>
                    <xdr:colOff>85725</xdr:colOff>
                    <xdr:row>49</xdr:row>
                    <xdr:rowOff>152400</xdr:rowOff>
                  </from>
                  <to>
                    <xdr:col>12</xdr:col>
                    <xdr:colOff>190500</xdr:colOff>
                    <xdr:row>51</xdr:row>
                    <xdr:rowOff>38100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10</xdr:col>
                    <xdr:colOff>85725</xdr:colOff>
                    <xdr:row>51</xdr:row>
                    <xdr:rowOff>0</xdr:rowOff>
                  </from>
                  <to>
                    <xdr:col>12</xdr:col>
                    <xdr:colOff>0</xdr:colOff>
                    <xdr:row>52</xdr:row>
                    <xdr:rowOff>28575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10</xdr:col>
                    <xdr:colOff>85725</xdr:colOff>
                    <xdr:row>52</xdr:row>
                    <xdr:rowOff>0</xdr:rowOff>
                  </from>
                  <to>
                    <xdr:col>11</xdr:col>
                    <xdr:colOff>323850</xdr:colOff>
                    <xdr:row>53</xdr:row>
                    <xdr:rowOff>38100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5</xdr:col>
                    <xdr:colOff>95250</xdr:colOff>
                    <xdr:row>49</xdr:row>
                    <xdr:rowOff>152400</xdr:rowOff>
                  </from>
                  <to>
                    <xdr:col>7</xdr:col>
                    <xdr:colOff>200025</xdr:colOff>
                    <xdr:row>51</xdr:row>
                    <xdr:rowOff>38100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5</xdr:col>
                    <xdr:colOff>95250</xdr:colOff>
                    <xdr:row>51</xdr:row>
                    <xdr:rowOff>0</xdr:rowOff>
                  </from>
                  <to>
                    <xdr:col>7</xdr:col>
                    <xdr:colOff>9525</xdr:colOff>
                    <xdr:row>52</xdr:row>
                    <xdr:rowOff>28575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5</xdr:col>
                    <xdr:colOff>95250</xdr:colOff>
                    <xdr:row>52</xdr:row>
                    <xdr:rowOff>0</xdr:rowOff>
                  </from>
                  <to>
                    <xdr:col>7</xdr:col>
                    <xdr:colOff>0</xdr:colOff>
                    <xdr:row>53</xdr:row>
                    <xdr:rowOff>38100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95250</xdr:colOff>
                    <xdr:row>53</xdr:row>
                    <xdr:rowOff>9525</xdr:rowOff>
                  </from>
                  <to>
                    <xdr:col>8</xdr:col>
                    <xdr:colOff>276225</xdr:colOff>
                    <xdr:row>54</xdr:row>
                    <xdr:rowOff>28575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15</xdr:col>
                    <xdr:colOff>85725</xdr:colOff>
                    <xdr:row>49</xdr:row>
                    <xdr:rowOff>152400</xdr:rowOff>
                  </from>
                  <to>
                    <xdr:col>17</xdr:col>
                    <xdr:colOff>190500</xdr:colOff>
                    <xdr:row>51</xdr:row>
                    <xdr:rowOff>38100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15</xdr:col>
                    <xdr:colOff>85725</xdr:colOff>
                    <xdr:row>51</xdr:row>
                    <xdr:rowOff>0</xdr:rowOff>
                  </from>
                  <to>
                    <xdr:col>17</xdr:col>
                    <xdr:colOff>0</xdr:colOff>
                    <xdr:row>52</xdr:row>
                    <xdr:rowOff>28575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15</xdr:col>
                    <xdr:colOff>85725</xdr:colOff>
                    <xdr:row>52</xdr:row>
                    <xdr:rowOff>0</xdr:rowOff>
                  </from>
                  <to>
                    <xdr:col>16</xdr:col>
                    <xdr:colOff>323850</xdr:colOff>
                    <xdr:row>53</xdr:row>
                    <xdr:rowOff>28575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13</xdr:col>
                    <xdr:colOff>76200</xdr:colOff>
                    <xdr:row>30</xdr:row>
                    <xdr:rowOff>76200</xdr:rowOff>
                  </from>
                  <to>
                    <xdr:col>15</xdr:col>
                    <xdr:colOff>295275</xdr:colOff>
                    <xdr:row>31</xdr:row>
                    <xdr:rowOff>133350</xdr:rowOff>
                  </to>
                </anchor>
              </controlPr>
            </control>
          </mc:Choice>
        </mc:AlternateContent>
        <mc:AlternateContent xmlns:mc="http://schemas.openxmlformats.org/markup-compatibility/2006">
          <mc:Choice Requires="x14">
            <control shapeId="2105" r:id="rId57" name="Check Box 57">
              <controlPr defaultSize="0" autoFill="0" autoLine="0" autoPict="0">
                <anchor moveWithCells="1">
                  <from>
                    <xdr:col>15</xdr:col>
                    <xdr:colOff>76200</xdr:colOff>
                    <xdr:row>52</xdr:row>
                    <xdr:rowOff>142875</xdr:rowOff>
                  </from>
                  <to>
                    <xdr:col>16</xdr:col>
                    <xdr:colOff>314325</xdr:colOff>
                    <xdr:row>54</xdr:row>
                    <xdr:rowOff>19050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13</xdr:col>
                    <xdr:colOff>66675</xdr:colOff>
                    <xdr:row>31</xdr:row>
                    <xdr:rowOff>123825</xdr:rowOff>
                  </from>
                  <to>
                    <xdr:col>17</xdr:col>
                    <xdr:colOff>295275</xdr:colOff>
                    <xdr:row>33</xdr:row>
                    <xdr:rowOff>38100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13</xdr:col>
                    <xdr:colOff>85725</xdr:colOff>
                    <xdr:row>34</xdr:row>
                    <xdr:rowOff>180975</xdr:rowOff>
                  </from>
                  <to>
                    <xdr:col>17</xdr:col>
                    <xdr:colOff>314325</xdr:colOff>
                    <xdr:row>36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48"/>
  <sheetViews>
    <sheetView zoomScale="115" zoomScaleNormal="115" zoomScaleSheetLayoutView="130" workbookViewId="0">
      <selection activeCell="P4" sqref="P4:S4"/>
    </sheetView>
  </sheetViews>
  <sheetFormatPr defaultRowHeight="12" x14ac:dyDescent="0.2"/>
  <cols>
    <col min="1" max="9" width="5" style="74" customWidth="1"/>
    <col min="10" max="10" width="3.28515625" style="74" customWidth="1"/>
    <col min="11" max="19" width="5" style="74" customWidth="1"/>
    <col min="20" max="256" width="9.140625" style="74"/>
    <col min="257" max="265" width="5" style="74" customWidth="1"/>
    <col min="266" max="266" width="3.28515625" style="74" customWidth="1"/>
    <col min="267" max="275" width="5" style="74" customWidth="1"/>
    <col min="276" max="512" width="9.140625" style="74"/>
    <col min="513" max="521" width="5" style="74" customWidth="1"/>
    <col min="522" max="522" width="3.28515625" style="74" customWidth="1"/>
    <col min="523" max="531" width="5" style="74" customWidth="1"/>
    <col min="532" max="768" width="9.140625" style="74"/>
    <col min="769" max="777" width="5" style="74" customWidth="1"/>
    <col min="778" max="778" width="3.28515625" style="74" customWidth="1"/>
    <col min="779" max="787" width="5" style="74" customWidth="1"/>
    <col min="788" max="1024" width="9.140625" style="74"/>
    <col min="1025" max="1033" width="5" style="74" customWidth="1"/>
    <col min="1034" max="1034" width="3.28515625" style="74" customWidth="1"/>
    <col min="1035" max="1043" width="5" style="74" customWidth="1"/>
    <col min="1044" max="1280" width="9.140625" style="74"/>
    <col min="1281" max="1289" width="5" style="74" customWidth="1"/>
    <col min="1290" max="1290" width="3.28515625" style="74" customWidth="1"/>
    <col min="1291" max="1299" width="5" style="74" customWidth="1"/>
    <col min="1300" max="1536" width="9.140625" style="74"/>
    <col min="1537" max="1545" width="5" style="74" customWidth="1"/>
    <col min="1546" max="1546" width="3.28515625" style="74" customWidth="1"/>
    <col min="1547" max="1555" width="5" style="74" customWidth="1"/>
    <col min="1556" max="1792" width="9.140625" style="74"/>
    <col min="1793" max="1801" width="5" style="74" customWidth="1"/>
    <col min="1802" max="1802" width="3.28515625" style="74" customWidth="1"/>
    <col min="1803" max="1811" width="5" style="74" customWidth="1"/>
    <col min="1812" max="2048" width="9.140625" style="74"/>
    <col min="2049" max="2057" width="5" style="74" customWidth="1"/>
    <col min="2058" max="2058" width="3.28515625" style="74" customWidth="1"/>
    <col min="2059" max="2067" width="5" style="74" customWidth="1"/>
    <col min="2068" max="2304" width="9.140625" style="74"/>
    <col min="2305" max="2313" width="5" style="74" customWidth="1"/>
    <col min="2314" max="2314" width="3.28515625" style="74" customWidth="1"/>
    <col min="2315" max="2323" width="5" style="74" customWidth="1"/>
    <col min="2324" max="2560" width="9.140625" style="74"/>
    <col min="2561" max="2569" width="5" style="74" customWidth="1"/>
    <col min="2570" max="2570" width="3.28515625" style="74" customWidth="1"/>
    <col min="2571" max="2579" width="5" style="74" customWidth="1"/>
    <col min="2580" max="2816" width="9.140625" style="74"/>
    <col min="2817" max="2825" width="5" style="74" customWidth="1"/>
    <col min="2826" max="2826" width="3.28515625" style="74" customWidth="1"/>
    <col min="2827" max="2835" width="5" style="74" customWidth="1"/>
    <col min="2836" max="3072" width="9.140625" style="74"/>
    <col min="3073" max="3081" width="5" style="74" customWidth="1"/>
    <col min="3082" max="3082" width="3.28515625" style="74" customWidth="1"/>
    <col min="3083" max="3091" width="5" style="74" customWidth="1"/>
    <col min="3092" max="3328" width="9.140625" style="74"/>
    <col min="3329" max="3337" width="5" style="74" customWidth="1"/>
    <col min="3338" max="3338" width="3.28515625" style="74" customWidth="1"/>
    <col min="3339" max="3347" width="5" style="74" customWidth="1"/>
    <col min="3348" max="3584" width="9.140625" style="74"/>
    <col min="3585" max="3593" width="5" style="74" customWidth="1"/>
    <col min="3594" max="3594" width="3.28515625" style="74" customWidth="1"/>
    <col min="3595" max="3603" width="5" style="74" customWidth="1"/>
    <col min="3604" max="3840" width="9.140625" style="74"/>
    <col min="3841" max="3849" width="5" style="74" customWidth="1"/>
    <col min="3850" max="3850" width="3.28515625" style="74" customWidth="1"/>
    <col min="3851" max="3859" width="5" style="74" customWidth="1"/>
    <col min="3860" max="4096" width="9.140625" style="74"/>
    <col min="4097" max="4105" width="5" style="74" customWidth="1"/>
    <col min="4106" max="4106" width="3.28515625" style="74" customWidth="1"/>
    <col min="4107" max="4115" width="5" style="74" customWidth="1"/>
    <col min="4116" max="4352" width="9.140625" style="74"/>
    <col min="4353" max="4361" width="5" style="74" customWidth="1"/>
    <col min="4362" max="4362" width="3.28515625" style="74" customWidth="1"/>
    <col min="4363" max="4371" width="5" style="74" customWidth="1"/>
    <col min="4372" max="4608" width="9.140625" style="74"/>
    <col min="4609" max="4617" width="5" style="74" customWidth="1"/>
    <col min="4618" max="4618" width="3.28515625" style="74" customWidth="1"/>
    <col min="4619" max="4627" width="5" style="74" customWidth="1"/>
    <col min="4628" max="4864" width="9.140625" style="74"/>
    <col min="4865" max="4873" width="5" style="74" customWidth="1"/>
    <col min="4874" max="4874" width="3.28515625" style="74" customWidth="1"/>
    <col min="4875" max="4883" width="5" style="74" customWidth="1"/>
    <col min="4884" max="5120" width="9.140625" style="74"/>
    <col min="5121" max="5129" width="5" style="74" customWidth="1"/>
    <col min="5130" max="5130" width="3.28515625" style="74" customWidth="1"/>
    <col min="5131" max="5139" width="5" style="74" customWidth="1"/>
    <col min="5140" max="5376" width="9.140625" style="74"/>
    <col min="5377" max="5385" width="5" style="74" customWidth="1"/>
    <col min="5386" max="5386" width="3.28515625" style="74" customWidth="1"/>
    <col min="5387" max="5395" width="5" style="74" customWidth="1"/>
    <col min="5396" max="5632" width="9.140625" style="74"/>
    <col min="5633" max="5641" width="5" style="74" customWidth="1"/>
    <col min="5642" max="5642" width="3.28515625" style="74" customWidth="1"/>
    <col min="5643" max="5651" width="5" style="74" customWidth="1"/>
    <col min="5652" max="5888" width="9.140625" style="74"/>
    <col min="5889" max="5897" width="5" style="74" customWidth="1"/>
    <col min="5898" max="5898" width="3.28515625" style="74" customWidth="1"/>
    <col min="5899" max="5907" width="5" style="74" customWidth="1"/>
    <col min="5908" max="6144" width="9.140625" style="74"/>
    <col min="6145" max="6153" width="5" style="74" customWidth="1"/>
    <col min="6154" max="6154" width="3.28515625" style="74" customWidth="1"/>
    <col min="6155" max="6163" width="5" style="74" customWidth="1"/>
    <col min="6164" max="6400" width="9.140625" style="74"/>
    <col min="6401" max="6409" width="5" style="74" customWidth="1"/>
    <col min="6410" max="6410" width="3.28515625" style="74" customWidth="1"/>
    <col min="6411" max="6419" width="5" style="74" customWidth="1"/>
    <col min="6420" max="6656" width="9.140625" style="74"/>
    <col min="6657" max="6665" width="5" style="74" customWidth="1"/>
    <col min="6666" max="6666" width="3.28515625" style="74" customWidth="1"/>
    <col min="6667" max="6675" width="5" style="74" customWidth="1"/>
    <col min="6676" max="6912" width="9.140625" style="74"/>
    <col min="6913" max="6921" width="5" style="74" customWidth="1"/>
    <col min="6922" max="6922" width="3.28515625" style="74" customWidth="1"/>
    <col min="6923" max="6931" width="5" style="74" customWidth="1"/>
    <col min="6932" max="7168" width="9.140625" style="74"/>
    <col min="7169" max="7177" width="5" style="74" customWidth="1"/>
    <col min="7178" max="7178" width="3.28515625" style="74" customWidth="1"/>
    <col min="7179" max="7187" width="5" style="74" customWidth="1"/>
    <col min="7188" max="7424" width="9.140625" style="74"/>
    <col min="7425" max="7433" width="5" style="74" customWidth="1"/>
    <col min="7434" max="7434" width="3.28515625" style="74" customWidth="1"/>
    <col min="7435" max="7443" width="5" style="74" customWidth="1"/>
    <col min="7444" max="7680" width="9.140625" style="74"/>
    <col min="7681" max="7689" width="5" style="74" customWidth="1"/>
    <col min="7690" max="7690" width="3.28515625" style="74" customWidth="1"/>
    <col min="7691" max="7699" width="5" style="74" customWidth="1"/>
    <col min="7700" max="7936" width="9.140625" style="74"/>
    <col min="7937" max="7945" width="5" style="74" customWidth="1"/>
    <col min="7946" max="7946" width="3.28515625" style="74" customWidth="1"/>
    <col min="7947" max="7955" width="5" style="74" customWidth="1"/>
    <col min="7956" max="8192" width="9.140625" style="74"/>
    <col min="8193" max="8201" width="5" style="74" customWidth="1"/>
    <col min="8202" max="8202" width="3.28515625" style="74" customWidth="1"/>
    <col min="8203" max="8211" width="5" style="74" customWidth="1"/>
    <col min="8212" max="8448" width="9.140625" style="74"/>
    <col min="8449" max="8457" width="5" style="74" customWidth="1"/>
    <col min="8458" max="8458" width="3.28515625" style="74" customWidth="1"/>
    <col min="8459" max="8467" width="5" style="74" customWidth="1"/>
    <col min="8468" max="8704" width="9.140625" style="74"/>
    <col min="8705" max="8713" width="5" style="74" customWidth="1"/>
    <col min="8714" max="8714" width="3.28515625" style="74" customWidth="1"/>
    <col min="8715" max="8723" width="5" style="74" customWidth="1"/>
    <col min="8724" max="8960" width="9.140625" style="74"/>
    <col min="8961" max="8969" width="5" style="74" customWidth="1"/>
    <col min="8970" max="8970" width="3.28515625" style="74" customWidth="1"/>
    <col min="8971" max="8979" width="5" style="74" customWidth="1"/>
    <col min="8980" max="9216" width="9.140625" style="74"/>
    <col min="9217" max="9225" width="5" style="74" customWidth="1"/>
    <col min="9226" max="9226" width="3.28515625" style="74" customWidth="1"/>
    <col min="9227" max="9235" width="5" style="74" customWidth="1"/>
    <col min="9236" max="9472" width="9.140625" style="74"/>
    <col min="9473" max="9481" width="5" style="74" customWidth="1"/>
    <col min="9482" max="9482" width="3.28515625" style="74" customWidth="1"/>
    <col min="9483" max="9491" width="5" style="74" customWidth="1"/>
    <col min="9492" max="9728" width="9.140625" style="74"/>
    <col min="9729" max="9737" width="5" style="74" customWidth="1"/>
    <col min="9738" max="9738" width="3.28515625" style="74" customWidth="1"/>
    <col min="9739" max="9747" width="5" style="74" customWidth="1"/>
    <col min="9748" max="9984" width="9.140625" style="74"/>
    <col min="9985" max="9993" width="5" style="74" customWidth="1"/>
    <col min="9994" max="9994" width="3.28515625" style="74" customWidth="1"/>
    <col min="9995" max="10003" width="5" style="74" customWidth="1"/>
    <col min="10004" max="10240" width="9.140625" style="74"/>
    <col min="10241" max="10249" width="5" style="74" customWidth="1"/>
    <col min="10250" max="10250" width="3.28515625" style="74" customWidth="1"/>
    <col min="10251" max="10259" width="5" style="74" customWidth="1"/>
    <col min="10260" max="10496" width="9.140625" style="74"/>
    <col min="10497" max="10505" width="5" style="74" customWidth="1"/>
    <col min="10506" max="10506" width="3.28515625" style="74" customWidth="1"/>
    <col min="10507" max="10515" width="5" style="74" customWidth="1"/>
    <col min="10516" max="10752" width="9.140625" style="74"/>
    <col min="10753" max="10761" width="5" style="74" customWidth="1"/>
    <col min="10762" max="10762" width="3.28515625" style="74" customWidth="1"/>
    <col min="10763" max="10771" width="5" style="74" customWidth="1"/>
    <col min="10772" max="11008" width="9.140625" style="74"/>
    <col min="11009" max="11017" width="5" style="74" customWidth="1"/>
    <col min="11018" max="11018" width="3.28515625" style="74" customWidth="1"/>
    <col min="11019" max="11027" width="5" style="74" customWidth="1"/>
    <col min="11028" max="11264" width="9.140625" style="74"/>
    <col min="11265" max="11273" width="5" style="74" customWidth="1"/>
    <col min="11274" max="11274" width="3.28515625" style="74" customWidth="1"/>
    <col min="11275" max="11283" width="5" style="74" customWidth="1"/>
    <col min="11284" max="11520" width="9.140625" style="74"/>
    <col min="11521" max="11529" width="5" style="74" customWidth="1"/>
    <col min="11530" max="11530" width="3.28515625" style="74" customWidth="1"/>
    <col min="11531" max="11539" width="5" style="74" customWidth="1"/>
    <col min="11540" max="11776" width="9.140625" style="74"/>
    <col min="11777" max="11785" width="5" style="74" customWidth="1"/>
    <col min="11786" max="11786" width="3.28515625" style="74" customWidth="1"/>
    <col min="11787" max="11795" width="5" style="74" customWidth="1"/>
    <col min="11796" max="12032" width="9.140625" style="74"/>
    <col min="12033" max="12041" width="5" style="74" customWidth="1"/>
    <col min="12042" max="12042" width="3.28515625" style="74" customWidth="1"/>
    <col min="12043" max="12051" width="5" style="74" customWidth="1"/>
    <col min="12052" max="12288" width="9.140625" style="74"/>
    <col min="12289" max="12297" width="5" style="74" customWidth="1"/>
    <col min="12298" max="12298" width="3.28515625" style="74" customWidth="1"/>
    <col min="12299" max="12307" width="5" style="74" customWidth="1"/>
    <col min="12308" max="12544" width="9.140625" style="74"/>
    <col min="12545" max="12553" width="5" style="74" customWidth="1"/>
    <col min="12554" max="12554" width="3.28515625" style="74" customWidth="1"/>
    <col min="12555" max="12563" width="5" style="74" customWidth="1"/>
    <col min="12564" max="12800" width="9.140625" style="74"/>
    <col min="12801" max="12809" width="5" style="74" customWidth="1"/>
    <col min="12810" max="12810" width="3.28515625" style="74" customWidth="1"/>
    <col min="12811" max="12819" width="5" style="74" customWidth="1"/>
    <col min="12820" max="13056" width="9.140625" style="74"/>
    <col min="13057" max="13065" width="5" style="74" customWidth="1"/>
    <col min="13066" max="13066" width="3.28515625" style="74" customWidth="1"/>
    <col min="13067" max="13075" width="5" style="74" customWidth="1"/>
    <col min="13076" max="13312" width="9.140625" style="74"/>
    <col min="13313" max="13321" width="5" style="74" customWidth="1"/>
    <col min="13322" max="13322" width="3.28515625" style="74" customWidth="1"/>
    <col min="13323" max="13331" width="5" style="74" customWidth="1"/>
    <col min="13332" max="13568" width="9.140625" style="74"/>
    <col min="13569" max="13577" width="5" style="74" customWidth="1"/>
    <col min="13578" max="13578" width="3.28515625" style="74" customWidth="1"/>
    <col min="13579" max="13587" width="5" style="74" customWidth="1"/>
    <col min="13588" max="13824" width="9.140625" style="74"/>
    <col min="13825" max="13833" width="5" style="74" customWidth="1"/>
    <col min="13834" max="13834" width="3.28515625" style="74" customWidth="1"/>
    <col min="13835" max="13843" width="5" style="74" customWidth="1"/>
    <col min="13844" max="14080" width="9.140625" style="74"/>
    <col min="14081" max="14089" width="5" style="74" customWidth="1"/>
    <col min="14090" max="14090" width="3.28515625" style="74" customWidth="1"/>
    <col min="14091" max="14099" width="5" style="74" customWidth="1"/>
    <col min="14100" max="14336" width="9.140625" style="74"/>
    <col min="14337" max="14345" width="5" style="74" customWidth="1"/>
    <col min="14346" max="14346" width="3.28515625" style="74" customWidth="1"/>
    <col min="14347" max="14355" width="5" style="74" customWidth="1"/>
    <col min="14356" max="14592" width="9.140625" style="74"/>
    <col min="14593" max="14601" width="5" style="74" customWidth="1"/>
    <col min="14602" max="14602" width="3.28515625" style="74" customWidth="1"/>
    <col min="14603" max="14611" width="5" style="74" customWidth="1"/>
    <col min="14612" max="14848" width="9.140625" style="74"/>
    <col min="14849" max="14857" width="5" style="74" customWidth="1"/>
    <col min="14858" max="14858" width="3.28515625" style="74" customWidth="1"/>
    <col min="14859" max="14867" width="5" style="74" customWidth="1"/>
    <col min="14868" max="15104" width="9.140625" style="74"/>
    <col min="15105" max="15113" width="5" style="74" customWidth="1"/>
    <col min="15114" max="15114" width="3.28515625" style="74" customWidth="1"/>
    <col min="15115" max="15123" width="5" style="74" customWidth="1"/>
    <col min="15124" max="15360" width="9.140625" style="74"/>
    <col min="15361" max="15369" width="5" style="74" customWidth="1"/>
    <col min="15370" max="15370" width="3.28515625" style="74" customWidth="1"/>
    <col min="15371" max="15379" width="5" style="74" customWidth="1"/>
    <col min="15380" max="15616" width="9.140625" style="74"/>
    <col min="15617" max="15625" width="5" style="74" customWidth="1"/>
    <col min="15626" max="15626" width="3.28515625" style="74" customWidth="1"/>
    <col min="15627" max="15635" width="5" style="74" customWidth="1"/>
    <col min="15636" max="15872" width="9.140625" style="74"/>
    <col min="15873" max="15881" width="5" style="74" customWidth="1"/>
    <col min="15882" max="15882" width="3.28515625" style="74" customWidth="1"/>
    <col min="15883" max="15891" width="5" style="74" customWidth="1"/>
    <col min="15892" max="16128" width="9.140625" style="74"/>
    <col min="16129" max="16137" width="5" style="74" customWidth="1"/>
    <col min="16138" max="16138" width="3.28515625" style="74" customWidth="1"/>
    <col min="16139" max="16147" width="5" style="74" customWidth="1"/>
    <col min="16148" max="16384" width="9.140625" style="74"/>
  </cols>
  <sheetData>
    <row r="1" spans="1:26" ht="15" customHeight="1" x14ac:dyDescent="0.2">
      <c r="A1" s="344" t="s">
        <v>369</v>
      </c>
      <c r="B1" s="344"/>
      <c r="C1" s="344"/>
      <c r="D1" s="344"/>
      <c r="E1" s="344"/>
      <c r="F1" s="344"/>
      <c r="G1" s="344"/>
      <c r="H1" s="344"/>
      <c r="I1" s="344"/>
      <c r="J1" s="344"/>
      <c r="K1" s="344"/>
      <c r="L1" s="344"/>
      <c r="M1" s="344"/>
      <c r="N1" s="344"/>
      <c r="O1" s="344"/>
      <c r="P1" s="344"/>
      <c r="Q1" s="344"/>
      <c r="R1" s="344"/>
      <c r="S1" s="344"/>
      <c r="T1" s="73"/>
      <c r="U1" s="73"/>
      <c r="V1" s="73"/>
      <c r="W1" s="73"/>
      <c r="X1" s="73"/>
      <c r="Y1" s="73"/>
      <c r="Z1" s="73"/>
    </row>
    <row r="2" spans="1:26" ht="15" customHeight="1" x14ac:dyDescent="0.25">
      <c r="A2" s="345" t="s">
        <v>107</v>
      </c>
      <c r="B2" s="345"/>
      <c r="C2" s="345"/>
      <c r="D2" s="345"/>
      <c r="E2" s="345"/>
      <c r="F2" s="345"/>
      <c r="G2" s="345"/>
      <c r="H2" s="345"/>
      <c r="I2" s="345"/>
      <c r="J2" s="345"/>
      <c r="K2" s="345"/>
      <c r="L2" s="345"/>
      <c r="M2" s="345"/>
      <c r="N2" s="345"/>
      <c r="O2" s="345"/>
      <c r="P2" s="345"/>
      <c r="Q2" s="345"/>
      <c r="R2" s="345"/>
      <c r="S2" s="345"/>
      <c r="T2" s="73"/>
      <c r="U2" s="73"/>
      <c r="V2" s="73"/>
      <c r="W2" s="73"/>
      <c r="X2" s="73"/>
      <c r="Y2" s="73"/>
      <c r="Z2" s="73"/>
    </row>
    <row r="3" spans="1:26" ht="15" customHeight="1" x14ac:dyDescent="0.2">
      <c r="A3" s="346" t="s">
        <v>164</v>
      </c>
      <c r="B3" s="346"/>
      <c r="C3" s="346"/>
      <c r="D3" s="346"/>
      <c r="E3" s="346"/>
      <c r="F3" s="346"/>
      <c r="G3" s="346"/>
      <c r="H3" s="346"/>
      <c r="I3" s="346"/>
      <c r="J3" s="346"/>
      <c r="K3" s="346"/>
      <c r="L3" s="346"/>
      <c r="M3" s="346"/>
      <c r="N3" s="346"/>
      <c r="O3" s="346"/>
      <c r="P3" s="346"/>
      <c r="Q3" s="346"/>
      <c r="R3" s="346"/>
      <c r="S3" s="346"/>
      <c r="T3" s="73"/>
      <c r="U3" s="73"/>
      <c r="V3" s="73"/>
      <c r="W3" s="73"/>
      <c r="X3" s="73"/>
      <c r="Y3" s="73"/>
      <c r="Z3" s="73"/>
    </row>
    <row r="4" spans="1:26" ht="24" customHeight="1" x14ac:dyDescent="0.25">
      <c r="A4" s="347" t="s">
        <v>165</v>
      </c>
      <c r="B4" s="348"/>
      <c r="C4" s="349" t="str">
        <f>IF('Client Info'!B2="","",'Client Info'!B2)</f>
        <v/>
      </c>
      <c r="D4" s="349"/>
      <c r="E4" s="349"/>
      <c r="F4" s="349"/>
      <c r="G4" s="349"/>
      <c r="H4" s="350"/>
      <c r="I4" s="82" t="s">
        <v>157</v>
      </c>
      <c r="J4" s="349" t="str">
        <f>IF('Client Info'!B6="","",'Client Info'!B6)</f>
        <v/>
      </c>
      <c r="K4" s="351"/>
      <c r="L4" s="351"/>
      <c r="M4" s="351"/>
      <c r="N4" s="352"/>
      <c r="O4" s="83" t="s">
        <v>166</v>
      </c>
      <c r="P4" s="353" t="str">
        <f>IF('Client Info'!B9="","",'Client Info'!B9)</f>
        <v/>
      </c>
      <c r="Q4" s="353"/>
      <c r="R4" s="353"/>
      <c r="S4" s="354"/>
      <c r="T4" s="73"/>
      <c r="U4" s="73"/>
      <c r="V4" s="73"/>
      <c r="W4" s="73"/>
      <c r="X4" s="73"/>
      <c r="Y4" s="73"/>
      <c r="Z4" s="73"/>
    </row>
    <row r="5" spans="1:26" ht="24" customHeight="1" x14ac:dyDescent="0.2">
      <c r="A5" s="347" t="s">
        <v>154</v>
      </c>
      <c r="B5" s="348"/>
      <c r="C5" s="349" t="str">
        <f>IF('Client Info'!B3="","",'Client Info'!B3)</f>
        <v/>
      </c>
      <c r="D5" s="349"/>
      <c r="E5" s="349"/>
      <c r="F5" s="349"/>
      <c r="G5" s="349"/>
      <c r="H5" s="350"/>
      <c r="I5" s="357" t="s">
        <v>167</v>
      </c>
      <c r="J5" s="358"/>
      <c r="K5" s="349" t="str">
        <f>IF('Client Info'!B4="","",'Client Info'!B4)</f>
        <v/>
      </c>
      <c r="L5" s="349"/>
      <c r="M5" s="349"/>
      <c r="N5" s="350"/>
      <c r="O5" s="357" t="s">
        <v>156</v>
      </c>
      <c r="P5" s="358"/>
      <c r="Q5" s="349" t="str">
        <f>IF('Client Info'!B5="","",'Client Info'!B5)</f>
        <v/>
      </c>
      <c r="R5" s="349"/>
      <c r="S5" s="350"/>
      <c r="T5" s="73"/>
      <c r="U5" s="73"/>
      <c r="V5" s="73"/>
      <c r="W5" s="73"/>
      <c r="X5" s="73"/>
      <c r="Y5" s="73"/>
      <c r="Z5" s="73"/>
    </row>
    <row r="6" spans="1:26" ht="15" customHeight="1" x14ac:dyDescent="0.2">
      <c r="A6" s="316" t="s">
        <v>168</v>
      </c>
      <c r="B6" s="317"/>
      <c r="C6" s="317"/>
      <c r="D6" s="317"/>
      <c r="E6" s="317"/>
      <c r="F6" s="317"/>
      <c r="G6" s="317"/>
      <c r="H6" s="317"/>
      <c r="I6" s="317"/>
      <c r="J6" s="317"/>
      <c r="K6" s="317"/>
      <c r="L6" s="317"/>
      <c r="M6" s="317"/>
      <c r="N6" s="317"/>
      <c r="O6" s="317"/>
      <c r="P6" s="317"/>
      <c r="Q6" s="317"/>
      <c r="R6" s="317"/>
      <c r="S6" s="318"/>
      <c r="T6" s="73"/>
      <c r="U6" s="73"/>
      <c r="V6" s="73"/>
      <c r="W6" s="73"/>
      <c r="X6" s="73"/>
      <c r="Y6" s="73"/>
      <c r="Z6" s="73"/>
    </row>
    <row r="7" spans="1:26" s="86" customFormat="1" ht="15" customHeight="1" x14ac:dyDescent="0.2">
      <c r="A7" s="313" t="s">
        <v>169</v>
      </c>
      <c r="B7" s="314"/>
      <c r="C7" s="314"/>
      <c r="D7" s="314"/>
      <c r="E7" s="314"/>
      <c r="F7" s="355"/>
      <c r="G7" s="355"/>
      <c r="H7" s="355"/>
      <c r="I7" s="337" t="s">
        <v>170</v>
      </c>
      <c r="J7" s="356"/>
      <c r="K7" s="336" t="s">
        <v>171</v>
      </c>
      <c r="L7" s="337"/>
      <c r="M7" s="337"/>
      <c r="N7" s="337"/>
      <c r="O7" s="355"/>
      <c r="P7" s="355"/>
      <c r="Q7" s="355"/>
      <c r="R7" s="355"/>
      <c r="S7" s="84" t="s">
        <v>170</v>
      </c>
      <c r="T7" s="85"/>
      <c r="U7" s="85"/>
      <c r="V7" s="85"/>
      <c r="W7" s="85"/>
      <c r="X7" s="85"/>
      <c r="Y7" s="85"/>
      <c r="Z7" s="85"/>
    </row>
    <row r="8" spans="1:26" s="163" customFormat="1" ht="15" customHeight="1" x14ac:dyDescent="0.2">
      <c r="A8" s="217" t="s">
        <v>414</v>
      </c>
      <c r="B8" s="218"/>
      <c r="C8" s="218"/>
      <c r="D8" s="218"/>
      <c r="E8" s="218"/>
      <c r="F8" s="218"/>
      <c r="G8" s="218"/>
      <c r="H8" s="88"/>
      <c r="I8" s="219"/>
      <c r="J8" s="220"/>
      <c r="K8" s="341" t="s">
        <v>415</v>
      </c>
      <c r="L8" s="342"/>
      <c r="M8" s="342"/>
      <c r="N8" s="342"/>
      <c r="O8" s="342"/>
      <c r="P8" s="342"/>
      <c r="Q8" s="342"/>
      <c r="R8" s="342"/>
      <c r="S8" s="343"/>
      <c r="T8" s="162"/>
      <c r="U8" s="162"/>
      <c r="V8" s="162"/>
      <c r="W8" s="162"/>
      <c r="X8" s="162"/>
      <c r="Y8" s="162"/>
      <c r="Z8" s="162"/>
    </row>
    <row r="9" spans="1:26" s="86" customFormat="1" ht="15" customHeight="1" x14ac:dyDescent="0.2">
      <c r="A9" s="313" t="s">
        <v>172</v>
      </c>
      <c r="B9" s="314"/>
      <c r="C9" s="314"/>
      <c r="D9" s="314"/>
      <c r="E9" s="314"/>
      <c r="F9" s="314"/>
      <c r="G9" s="314"/>
      <c r="H9" s="314"/>
      <c r="I9" s="314"/>
      <c r="J9" s="315"/>
      <c r="K9" s="336" t="s">
        <v>173</v>
      </c>
      <c r="L9" s="337"/>
      <c r="M9" s="325"/>
      <c r="N9" s="325"/>
      <c r="O9" s="325"/>
      <c r="P9" s="325"/>
      <c r="Q9" s="325"/>
      <c r="R9" s="325"/>
      <c r="S9" s="326"/>
      <c r="T9" s="85"/>
      <c r="U9" s="85"/>
      <c r="V9" s="85"/>
      <c r="W9" s="85"/>
      <c r="X9" s="85"/>
      <c r="Y9" s="85"/>
      <c r="Z9" s="85"/>
    </row>
    <row r="10" spans="1:26" s="86" customFormat="1" ht="15" customHeight="1" x14ac:dyDescent="0.2">
      <c r="A10" s="313" t="s">
        <v>174</v>
      </c>
      <c r="B10" s="314"/>
      <c r="C10" s="314"/>
      <c r="D10" s="314"/>
      <c r="E10" s="314"/>
      <c r="F10" s="314"/>
      <c r="G10" s="314"/>
      <c r="H10" s="314"/>
      <c r="I10" s="314"/>
      <c r="J10" s="315"/>
      <c r="K10" s="336" t="s">
        <v>173</v>
      </c>
      <c r="L10" s="337"/>
      <c r="M10" s="325"/>
      <c r="N10" s="325"/>
      <c r="O10" s="325"/>
      <c r="P10" s="325"/>
      <c r="Q10" s="325"/>
      <c r="R10" s="325"/>
      <c r="S10" s="326"/>
      <c r="T10" s="85"/>
      <c r="U10" s="85"/>
      <c r="V10" s="85"/>
      <c r="W10" s="85"/>
      <c r="X10" s="85"/>
      <c r="Y10" s="85"/>
      <c r="Z10" s="85"/>
    </row>
    <row r="11" spans="1:26" s="86" customFormat="1" ht="15" customHeight="1" x14ac:dyDescent="0.2">
      <c r="A11" s="313" t="s">
        <v>175</v>
      </c>
      <c r="B11" s="314"/>
      <c r="C11" s="314"/>
      <c r="D11" s="314"/>
      <c r="E11" s="314"/>
      <c r="F11" s="314"/>
      <c r="G11" s="314"/>
      <c r="H11" s="314"/>
      <c r="I11" s="314"/>
      <c r="J11" s="315"/>
      <c r="K11" s="336" t="s">
        <v>173</v>
      </c>
      <c r="L11" s="337"/>
      <c r="M11" s="325"/>
      <c r="N11" s="325"/>
      <c r="O11" s="325"/>
      <c r="P11" s="325"/>
      <c r="Q11" s="325"/>
      <c r="R11" s="325"/>
      <c r="S11" s="326"/>
      <c r="T11" s="85"/>
      <c r="U11" s="85"/>
      <c r="V11" s="85"/>
      <c r="W11" s="85"/>
      <c r="X11" s="85"/>
      <c r="Y11" s="85"/>
      <c r="Z11" s="85"/>
    </row>
    <row r="12" spans="1:26" s="86" customFormat="1" ht="15" customHeight="1" x14ac:dyDescent="0.2">
      <c r="A12" s="313" t="s">
        <v>176</v>
      </c>
      <c r="B12" s="314"/>
      <c r="C12" s="314"/>
      <c r="D12" s="314"/>
      <c r="E12" s="314"/>
      <c r="F12" s="314"/>
      <c r="G12" s="314"/>
      <c r="H12" s="314"/>
      <c r="I12" s="314"/>
      <c r="J12" s="315"/>
      <c r="K12" s="336" t="s">
        <v>173</v>
      </c>
      <c r="L12" s="337"/>
      <c r="M12" s="325"/>
      <c r="N12" s="325"/>
      <c r="O12" s="325"/>
      <c r="P12" s="325"/>
      <c r="Q12" s="325"/>
      <c r="R12" s="325"/>
      <c r="S12" s="326"/>
      <c r="T12" s="85"/>
      <c r="U12" s="85"/>
      <c r="V12" s="85"/>
      <c r="W12" s="85"/>
      <c r="X12" s="85"/>
      <c r="Y12" s="85"/>
      <c r="Z12" s="85"/>
    </row>
    <row r="13" spans="1:26" s="86" customFormat="1" ht="15" customHeight="1" x14ac:dyDescent="0.2">
      <c r="A13" s="313" t="s">
        <v>177</v>
      </c>
      <c r="B13" s="314"/>
      <c r="C13" s="314"/>
      <c r="D13" s="314"/>
      <c r="E13" s="314"/>
      <c r="F13" s="314"/>
      <c r="G13" s="314"/>
      <c r="H13" s="314"/>
      <c r="I13" s="314"/>
      <c r="J13" s="315"/>
      <c r="K13" s="336" t="s">
        <v>173</v>
      </c>
      <c r="L13" s="337"/>
      <c r="M13" s="325"/>
      <c r="N13" s="325"/>
      <c r="O13" s="325"/>
      <c r="P13" s="325"/>
      <c r="Q13" s="325"/>
      <c r="R13" s="325"/>
      <c r="S13" s="326"/>
      <c r="T13" s="85"/>
      <c r="U13" s="85"/>
      <c r="V13" s="85"/>
      <c r="W13" s="85"/>
      <c r="X13" s="85"/>
      <c r="Y13" s="85"/>
      <c r="Z13" s="85"/>
    </row>
    <row r="14" spans="1:26" s="86" customFormat="1" ht="15" customHeight="1" x14ac:dyDescent="0.2">
      <c r="A14" s="313" t="s">
        <v>178</v>
      </c>
      <c r="B14" s="314"/>
      <c r="C14" s="314"/>
      <c r="D14" s="314"/>
      <c r="E14" s="314"/>
      <c r="F14" s="314"/>
      <c r="G14" s="315"/>
      <c r="H14" s="313"/>
      <c r="I14" s="314"/>
      <c r="J14" s="314"/>
      <c r="K14" s="314"/>
      <c r="L14" s="315"/>
      <c r="M14" s="313" t="s">
        <v>179</v>
      </c>
      <c r="N14" s="314"/>
      <c r="O14" s="314"/>
      <c r="P14" s="314"/>
      <c r="Q14" s="314"/>
      <c r="R14" s="314"/>
      <c r="S14" s="315"/>
      <c r="T14" s="85"/>
      <c r="U14" s="85"/>
      <c r="V14" s="85"/>
      <c r="W14" s="85"/>
      <c r="X14" s="85"/>
      <c r="Y14" s="85"/>
      <c r="Z14" s="85"/>
    </row>
    <row r="15" spans="1:26" s="86" customFormat="1" ht="15" customHeight="1" x14ac:dyDescent="0.2">
      <c r="A15" s="313" t="s">
        <v>180</v>
      </c>
      <c r="B15" s="314"/>
      <c r="C15" s="314"/>
      <c r="D15" s="314"/>
      <c r="E15" s="314"/>
      <c r="F15" s="314"/>
      <c r="G15" s="315"/>
      <c r="H15" s="313" t="s">
        <v>181</v>
      </c>
      <c r="I15" s="314"/>
      <c r="J15" s="314"/>
      <c r="K15" s="314"/>
      <c r="L15" s="314"/>
      <c r="M15" s="315"/>
      <c r="N15" s="313" t="s">
        <v>182</v>
      </c>
      <c r="O15" s="314"/>
      <c r="P15" s="314"/>
      <c r="Q15" s="314"/>
      <c r="R15" s="314"/>
      <c r="S15" s="315"/>
      <c r="T15" s="85"/>
      <c r="U15" s="85"/>
      <c r="V15" s="85"/>
      <c r="W15" s="85"/>
      <c r="X15" s="85"/>
      <c r="Y15" s="85"/>
      <c r="Z15" s="85"/>
    </row>
    <row r="16" spans="1:26" ht="15" customHeight="1" x14ac:dyDescent="0.2">
      <c r="A16" s="316" t="s">
        <v>183</v>
      </c>
      <c r="B16" s="317"/>
      <c r="C16" s="317"/>
      <c r="D16" s="317"/>
      <c r="E16" s="317"/>
      <c r="F16" s="317"/>
      <c r="G16" s="317"/>
      <c r="H16" s="317"/>
      <c r="I16" s="317"/>
      <c r="J16" s="317"/>
      <c r="K16" s="317"/>
      <c r="L16" s="317"/>
      <c r="M16" s="317"/>
      <c r="N16" s="317"/>
      <c r="O16" s="317"/>
      <c r="P16" s="317"/>
      <c r="Q16" s="317"/>
      <c r="R16" s="317"/>
      <c r="S16" s="318"/>
      <c r="T16" s="73"/>
      <c r="U16" s="73"/>
      <c r="V16" s="73"/>
      <c r="W16" s="73"/>
      <c r="X16" s="73"/>
      <c r="Y16" s="73"/>
      <c r="Z16" s="73"/>
    </row>
    <row r="17" spans="1:26" s="86" customFormat="1" ht="15" customHeight="1" x14ac:dyDescent="0.2">
      <c r="A17" s="313" t="s">
        <v>184</v>
      </c>
      <c r="B17" s="314"/>
      <c r="C17" s="314"/>
      <c r="D17" s="314"/>
      <c r="E17" s="314"/>
      <c r="F17" s="314"/>
      <c r="G17" s="314"/>
      <c r="H17" s="314"/>
      <c r="I17" s="314"/>
      <c r="J17" s="315"/>
      <c r="K17" s="313" t="s">
        <v>185</v>
      </c>
      <c r="L17" s="314"/>
      <c r="M17" s="314"/>
      <c r="N17" s="314"/>
      <c r="O17" s="314"/>
      <c r="P17" s="314"/>
      <c r="Q17" s="314"/>
      <c r="R17" s="314"/>
      <c r="S17" s="315"/>
      <c r="T17" s="85"/>
      <c r="U17" s="85"/>
      <c r="V17" s="85"/>
      <c r="W17" s="85"/>
      <c r="X17" s="85"/>
      <c r="Y17" s="85"/>
      <c r="Z17" s="85"/>
    </row>
    <row r="18" spans="1:26" s="86" customFormat="1" ht="15" customHeight="1" x14ac:dyDescent="0.2">
      <c r="A18" s="313" t="s">
        <v>186</v>
      </c>
      <c r="B18" s="314"/>
      <c r="C18" s="314"/>
      <c r="D18" s="314"/>
      <c r="E18" s="314"/>
      <c r="F18" s="314"/>
      <c r="G18" s="314"/>
      <c r="H18" s="314"/>
      <c r="I18" s="314"/>
      <c r="J18" s="315"/>
      <c r="K18" s="313" t="s">
        <v>187</v>
      </c>
      <c r="L18" s="314"/>
      <c r="M18" s="314"/>
      <c r="N18" s="314"/>
      <c r="O18" s="314"/>
      <c r="P18" s="314"/>
      <c r="Q18" s="314"/>
      <c r="R18" s="314"/>
      <c r="S18" s="315"/>
      <c r="T18" s="85"/>
      <c r="U18" s="85"/>
      <c r="V18" s="85"/>
      <c r="W18" s="85"/>
      <c r="X18" s="85"/>
      <c r="Y18" s="85"/>
      <c r="Z18" s="85"/>
    </row>
    <row r="19" spans="1:26" s="86" customFormat="1" ht="15" customHeight="1" x14ac:dyDescent="0.2">
      <c r="A19" s="313" t="s">
        <v>188</v>
      </c>
      <c r="B19" s="314"/>
      <c r="C19" s="314"/>
      <c r="D19" s="314"/>
      <c r="E19" s="314"/>
      <c r="F19" s="314"/>
      <c r="G19" s="314"/>
      <c r="H19" s="314"/>
      <c r="I19" s="314"/>
      <c r="J19" s="315"/>
      <c r="K19" s="313" t="s">
        <v>189</v>
      </c>
      <c r="L19" s="314"/>
      <c r="M19" s="314"/>
      <c r="N19" s="314"/>
      <c r="O19" s="314"/>
      <c r="P19" s="314"/>
      <c r="Q19" s="314"/>
      <c r="R19" s="314"/>
      <c r="S19" s="315"/>
      <c r="T19" s="85"/>
      <c r="U19" s="85"/>
      <c r="V19" s="85"/>
      <c r="W19" s="85"/>
      <c r="X19" s="85"/>
      <c r="Y19" s="85"/>
      <c r="Z19" s="85"/>
    </row>
    <row r="20" spans="1:26" s="86" customFormat="1" ht="15" customHeight="1" x14ac:dyDescent="0.2">
      <c r="A20" s="313" t="s">
        <v>190</v>
      </c>
      <c r="B20" s="314"/>
      <c r="C20" s="314"/>
      <c r="D20" s="314"/>
      <c r="E20" s="314"/>
      <c r="F20" s="314"/>
      <c r="G20" s="314"/>
      <c r="H20" s="314"/>
      <c r="I20" s="314"/>
      <c r="J20" s="315"/>
      <c r="K20" s="313" t="s">
        <v>191</v>
      </c>
      <c r="L20" s="314"/>
      <c r="M20" s="314"/>
      <c r="N20" s="314"/>
      <c r="O20" s="314"/>
      <c r="P20" s="314"/>
      <c r="Q20" s="314"/>
      <c r="R20" s="314"/>
      <c r="S20" s="315"/>
      <c r="T20" s="85"/>
      <c r="U20" s="85"/>
      <c r="V20" s="85"/>
      <c r="W20" s="85"/>
      <c r="X20" s="85"/>
      <c r="Y20" s="85"/>
      <c r="Z20" s="85"/>
    </row>
    <row r="21" spans="1:26" s="163" customFormat="1" ht="15" customHeight="1" x14ac:dyDescent="0.2">
      <c r="A21" s="313" t="s">
        <v>405</v>
      </c>
      <c r="B21" s="314"/>
      <c r="C21" s="314"/>
      <c r="D21" s="314"/>
      <c r="E21" s="314"/>
      <c r="F21" s="314"/>
      <c r="G21" s="314"/>
      <c r="H21" s="314"/>
      <c r="I21" s="314"/>
      <c r="J21" s="315"/>
      <c r="K21" s="313" t="s">
        <v>406</v>
      </c>
      <c r="L21" s="314"/>
      <c r="M21" s="314"/>
      <c r="N21" s="314"/>
      <c r="O21" s="314"/>
      <c r="P21" s="314"/>
      <c r="Q21" s="314"/>
      <c r="R21" s="314"/>
      <c r="S21" s="315"/>
      <c r="T21" s="177"/>
      <c r="U21" s="162"/>
      <c r="V21" s="162"/>
      <c r="W21" s="162"/>
      <c r="X21" s="162"/>
      <c r="Y21" s="162"/>
      <c r="Z21" s="162"/>
    </row>
    <row r="22" spans="1:26" s="86" customFormat="1" ht="15" customHeight="1" x14ac:dyDescent="0.2">
      <c r="A22" s="313" t="s">
        <v>192</v>
      </c>
      <c r="B22" s="314"/>
      <c r="C22" s="314"/>
      <c r="D22" s="314"/>
      <c r="E22" s="314"/>
      <c r="F22" s="314"/>
      <c r="G22" s="314"/>
      <c r="H22" s="314"/>
      <c r="I22" s="314"/>
      <c r="J22" s="315"/>
      <c r="K22" s="87" t="s">
        <v>193</v>
      </c>
      <c r="L22" s="88"/>
      <c r="M22" s="89"/>
      <c r="N22" s="90"/>
      <c r="O22" s="91" t="s">
        <v>194</v>
      </c>
      <c r="P22" s="87" t="s">
        <v>195</v>
      </c>
      <c r="Q22" s="92"/>
      <c r="R22" s="90"/>
      <c r="S22" s="91" t="s">
        <v>194</v>
      </c>
      <c r="T22" s="85"/>
      <c r="U22" s="85"/>
      <c r="V22" s="85"/>
      <c r="W22" s="85"/>
      <c r="X22" s="85"/>
      <c r="Y22" s="85"/>
      <c r="Z22" s="85"/>
    </row>
    <row r="23" spans="1:26" s="86" customFormat="1" ht="15" customHeight="1" x14ac:dyDescent="0.2">
      <c r="A23" s="313" t="s">
        <v>196</v>
      </c>
      <c r="B23" s="314"/>
      <c r="C23" s="314"/>
      <c r="D23" s="314"/>
      <c r="E23" s="314"/>
      <c r="F23" s="314"/>
      <c r="G23" s="314"/>
      <c r="H23" s="314"/>
      <c r="I23" s="314"/>
      <c r="J23" s="314"/>
      <c r="K23" s="314"/>
      <c r="L23" s="314"/>
      <c r="M23" s="314"/>
      <c r="N23" s="314"/>
      <c r="O23" s="314"/>
      <c r="P23" s="314"/>
      <c r="Q23" s="314"/>
      <c r="R23" s="314"/>
      <c r="S23" s="315"/>
      <c r="T23" s="85"/>
      <c r="U23" s="85"/>
      <c r="V23" s="85"/>
      <c r="W23" s="85"/>
      <c r="X23" s="85"/>
      <c r="Y23" s="85"/>
      <c r="Z23" s="85"/>
    </row>
    <row r="24" spans="1:26" ht="15" customHeight="1" x14ac:dyDescent="0.2">
      <c r="A24" s="316" t="s">
        <v>197</v>
      </c>
      <c r="B24" s="317"/>
      <c r="C24" s="317"/>
      <c r="D24" s="317"/>
      <c r="E24" s="317"/>
      <c r="F24" s="317"/>
      <c r="G24" s="317"/>
      <c r="H24" s="317"/>
      <c r="I24" s="317"/>
      <c r="J24" s="317"/>
      <c r="K24" s="317"/>
      <c r="L24" s="317"/>
      <c r="M24" s="317"/>
      <c r="N24" s="317"/>
      <c r="O24" s="317"/>
      <c r="P24" s="317"/>
      <c r="Q24" s="317"/>
      <c r="R24" s="317"/>
      <c r="S24" s="318"/>
      <c r="T24" s="73"/>
      <c r="U24" s="73"/>
      <c r="V24" s="73"/>
      <c r="W24" s="73"/>
      <c r="X24" s="73"/>
      <c r="Y24" s="73"/>
      <c r="Z24" s="73"/>
    </row>
    <row r="25" spans="1:26" s="86" customFormat="1" ht="15" customHeight="1" x14ac:dyDescent="0.2">
      <c r="A25" s="313" t="s">
        <v>198</v>
      </c>
      <c r="B25" s="314"/>
      <c r="C25" s="314"/>
      <c r="D25" s="314"/>
      <c r="E25" s="314"/>
      <c r="F25" s="314"/>
      <c r="G25" s="314"/>
      <c r="H25" s="314"/>
      <c r="I25" s="314"/>
      <c r="J25" s="314"/>
      <c r="K25" s="314"/>
      <c r="L25" s="314"/>
      <c r="M25" s="314"/>
      <c r="N25" s="314"/>
      <c r="O25" s="314"/>
      <c r="P25" s="314"/>
      <c r="Q25" s="314"/>
      <c r="R25" s="314"/>
      <c r="S25" s="315"/>
      <c r="T25" s="85"/>
      <c r="U25" s="85"/>
      <c r="V25" s="85"/>
      <c r="W25" s="85"/>
      <c r="X25" s="85"/>
      <c r="Y25" s="85"/>
      <c r="Z25" s="85"/>
    </row>
    <row r="26" spans="1:26" s="86" customFormat="1" ht="15" customHeight="1" x14ac:dyDescent="0.2">
      <c r="A26" s="313" t="s">
        <v>199</v>
      </c>
      <c r="B26" s="314"/>
      <c r="C26" s="314"/>
      <c r="D26" s="314"/>
      <c r="E26" s="314"/>
      <c r="F26" s="314"/>
      <c r="G26" s="314"/>
      <c r="H26" s="314"/>
      <c r="I26" s="314"/>
      <c r="J26" s="314"/>
      <c r="K26" s="314"/>
      <c r="L26" s="314"/>
      <c r="M26" s="314"/>
      <c r="N26" s="314" t="s">
        <v>200</v>
      </c>
      <c r="O26" s="314"/>
      <c r="P26" s="325"/>
      <c r="Q26" s="325"/>
      <c r="R26" s="325"/>
      <c r="S26" s="326"/>
      <c r="T26" s="85"/>
      <c r="U26" s="85"/>
      <c r="V26" s="85"/>
      <c r="W26" s="85"/>
      <c r="X26" s="85"/>
      <c r="Y26" s="85"/>
      <c r="Z26" s="85"/>
    </row>
    <row r="27" spans="1:26" s="86" customFormat="1" ht="15" customHeight="1" x14ac:dyDescent="0.2">
      <c r="A27" s="313" t="s">
        <v>201</v>
      </c>
      <c r="B27" s="314"/>
      <c r="C27" s="314"/>
      <c r="D27" s="314"/>
      <c r="E27" s="314"/>
      <c r="F27" s="314"/>
      <c r="G27" s="314"/>
      <c r="H27" s="314"/>
      <c r="I27" s="314"/>
      <c r="J27" s="314"/>
      <c r="K27" s="314"/>
      <c r="L27" s="314"/>
      <c r="M27" s="314"/>
      <c r="N27" s="314" t="s">
        <v>200</v>
      </c>
      <c r="O27" s="314"/>
      <c r="P27" s="325"/>
      <c r="Q27" s="325"/>
      <c r="R27" s="325"/>
      <c r="S27" s="326"/>
      <c r="T27" s="85"/>
      <c r="U27" s="85"/>
      <c r="V27" s="85"/>
      <c r="W27" s="85"/>
      <c r="X27" s="85"/>
      <c r="Y27" s="85"/>
      <c r="Z27" s="85"/>
    </row>
    <row r="28" spans="1:26" s="86" customFormat="1" ht="15" customHeight="1" x14ac:dyDescent="0.2">
      <c r="A28" s="313" t="s">
        <v>202</v>
      </c>
      <c r="B28" s="314"/>
      <c r="C28" s="314"/>
      <c r="D28" s="314"/>
      <c r="E28" s="314"/>
      <c r="F28" s="314"/>
      <c r="G28" s="314"/>
      <c r="H28" s="314"/>
      <c r="I28" s="314"/>
      <c r="J28" s="314"/>
      <c r="K28" s="314"/>
      <c r="L28" s="314"/>
      <c r="M28" s="314"/>
      <c r="N28" s="314" t="s">
        <v>200</v>
      </c>
      <c r="O28" s="314"/>
      <c r="P28" s="325"/>
      <c r="Q28" s="325"/>
      <c r="R28" s="325"/>
      <c r="S28" s="326"/>
      <c r="T28" s="85"/>
      <c r="U28" s="85"/>
      <c r="V28" s="85"/>
      <c r="W28" s="85"/>
      <c r="X28" s="85"/>
      <c r="Y28" s="85"/>
      <c r="Z28" s="85"/>
    </row>
    <row r="29" spans="1:26" s="86" customFormat="1" ht="15" customHeight="1" x14ac:dyDescent="0.2">
      <c r="A29" s="313" t="s">
        <v>203</v>
      </c>
      <c r="B29" s="314"/>
      <c r="C29" s="314"/>
      <c r="D29" s="314"/>
      <c r="E29" s="314"/>
      <c r="F29" s="314"/>
      <c r="G29" s="314"/>
      <c r="H29" s="314"/>
      <c r="I29" s="314"/>
      <c r="J29" s="314"/>
      <c r="K29" s="314"/>
      <c r="L29" s="314"/>
      <c r="M29" s="314"/>
      <c r="N29" s="314" t="s">
        <v>200</v>
      </c>
      <c r="O29" s="314"/>
      <c r="P29" s="325"/>
      <c r="Q29" s="325"/>
      <c r="R29" s="325"/>
      <c r="S29" s="326"/>
      <c r="T29" s="85"/>
      <c r="U29" s="85"/>
      <c r="V29" s="85"/>
      <c r="W29" s="85"/>
      <c r="X29" s="85"/>
      <c r="Y29" s="85"/>
      <c r="Z29" s="85"/>
    </row>
    <row r="30" spans="1:26" s="86" customFormat="1" ht="15" customHeight="1" x14ac:dyDescent="0.2">
      <c r="A30" s="313" t="s">
        <v>204</v>
      </c>
      <c r="B30" s="314"/>
      <c r="C30" s="314"/>
      <c r="D30" s="314"/>
      <c r="E30" s="314"/>
      <c r="F30" s="314"/>
      <c r="G30" s="314"/>
      <c r="H30" s="314"/>
      <c r="I30" s="314"/>
      <c r="J30" s="314"/>
      <c r="K30" s="314"/>
      <c r="L30" s="314"/>
      <c r="M30" s="314"/>
      <c r="N30" s="314" t="s">
        <v>205</v>
      </c>
      <c r="O30" s="314"/>
      <c r="P30" s="325"/>
      <c r="Q30" s="325"/>
      <c r="R30" s="325"/>
      <c r="S30" s="326"/>
      <c r="T30" s="85"/>
      <c r="U30" s="85"/>
      <c r="V30" s="85"/>
      <c r="W30" s="85"/>
      <c r="X30" s="85"/>
      <c r="Y30" s="85"/>
      <c r="Z30" s="85"/>
    </row>
    <row r="31" spans="1:26" s="86" customFormat="1" ht="15" customHeight="1" x14ac:dyDescent="0.2">
      <c r="A31" s="313" t="s">
        <v>206</v>
      </c>
      <c r="B31" s="314"/>
      <c r="C31" s="314"/>
      <c r="D31" s="314"/>
      <c r="E31" s="314"/>
      <c r="F31" s="314"/>
      <c r="G31" s="314"/>
      <c r="H31" s="314"/>
      <c r="I31" s="314"/>
      <c r="J31" s="314"/>
      <c r="K31" s="314"/>
      <c r="L31" s="314"/>
      <c r="M31" s="314"/>
      <c r="N31" s="314"/>
      <c r="O31" s="314"/>
      <c r="P31" s="314"/>
      <c r="Q31" s="314"/>
      <c r="R31" s="314"/>
      <c r="S31" s="315"/>
      <c r="T31" s="85"/>
      <c r="U31" s="85"/>
      <c r="V31" s="85"/>
      <c r="W31" s="85"/>
      <c r="X31" s="85"/>
      <c r="Y31" s="85"/>
      <c r="Z31" s="85"/>
    </row>
    <row r="32" spans="1:26" s="86" customFormat="1" ht="15" customHeight="1" x14ac:dyDescent="0.2">
      <c r="A32" s="313" t="s">
        <v>207</v>
      </c>
      <c r="B32" s="314"/>
      <c r="C32" s="314"/>
      <c r="D32" s="314"/>
      <c r="E32" s="314"/>
      <c r="F32" s="314"/>
      <c r="G32" s="314"/>
      <c r="H32" s="314"/>
      <c r="I32" s="314"/>
      <c r="J32" s="314"/>
      <c r="K32" s="314"/>
      <c r="L32" s="314"/>
      <c r="M32" s="314"/>
      <c r="N32" s="314"/>
      <c r="O32" s="314"/>
      <c r="P32" s="314"/>
      <c r="Q32" s="314"/>
      <c r="R32" s="314"/>
      <c r="S32" s="315"/>
      <c r="T32" s="85"/>
      <c r="U32" s="85"/>
      <c r="V32" s="85"/>
      <c r="W32" s="85"/>
      <c r="X32" s="85"/>
      <c r="Y32" s="85"/>
      <c r="Z32" s="85"/>
    </row>
    <row r="33" spans="1:26" s="86" customFormat="1" ht="15" customHeight="1" x14ac:dyDescent="0.2">
      <c r="A33" s="313" t="s">
        <v>208</v>
      </c>
      <c r="B33" s="314"/>
      <c r="C33" s="314"/>
      <c r="D33" s="314"/>
      <c r="E33" s="314"/>
      <c r="F33" s="314"/>
      <c r="G33" s="325"/>
      <c r="H33" s="325"/>
      <c r="I33" s="325"/>
      <c r="J33" s="325"/>
      <c r="K33" s="325"/>
      <c r="L33" s="325"/>
      <c r="M33" s="325"/>
      <c r="N33" s="325"/>
      <c r="O33" s="325"/>
      <c r="P33" s="325"/>
      <c r="Q33" s="325"/>
      <c r="R33" s="325"/>
      <c r="S33" s="326"/>
      <c r="T33" s="85"/>
      <c r="U33" s="85"/>
      <c r="V33" s="85"/>
      <c r="W33" s="85"/>
      <c r="X33" s="85"/>
      <c r="Y33" s="85"/>
      <c r="Z33" s="85"/>
    </row>
    <row r="34" spans="1:26" s="86" customFormat="1" ht="15" customHeight="1" x14ac:dyDescent="0.2">
      <c r="A34" s="327" t="s">
        <v>209</v>
      </c>
      <c r="B34" s="328"/>
      <c r="C34" s="328"/>
      <c r="D34" s="328"/>
      <c r="E34" s="328"/>
      <c r="F34" s="328"/>
      <c r="G34" s="328"/>
      <c r="H34" s="328"/>
      <c r="I34" s="328"/>
      <c r="J34" s="328"/>
      <c r="K34" s="328"/>
      <c r="L34" s="328"/>
      <c r="M34" s="328"/>
      <c r="N34" s="328"/>
      <c r="O34" s="328"/>
      <c r="P34" s="328"/>
      <c r="Q34" s="328"/>
      <c r="R34" s="328"/>
      <c r="S34" s="329"/>
      <c r="T34" s="85"/>
      <c r="U34" s="85"/>
      <c r="V34" s="85"/>
      <c r="W34" s="85"/>
      <c r="X34" s="85"/>
      <c r="Y34" s="85"/>
      <c r="Z34" s="85"/>
    </row>
    <row r="35" spans="1:26" s="86" customFormat="1" ht="15" customHeight="1" x14ac:dyDescent="0.2">
      <c r="A35" s="330"/>
      <c r="B35" s="331"/>
      <c r="C35" s="331"/>
      <c r="D35" s="331"/>
      <c r="E35" s="331"/>
      <c r="F35" s="331"/>
      <c r="G35" s="331"/>
      <c r="H35" s="331"/>
      <c r="I35" s="331"/>
      <c r="J35" s="331"/>
      <c r="K35" s="331"/>
      <c r="L35" s="331"/>
      <c r="M35" s="331"/>
      <c r="N35" s="331"/>
      <c r="O35" s="331"/>
      <c r="P35" s="331"/>
      <c r="Q35" s="331"/>
      <c r="R35" s="331"/>
      <c r="S35" s="332"/>
      <c r="T35" s="85"/>
      <c r="U35" s="85"/>
      <c r="V35" s="85"/>
      <c r="W35" s="85"/>
      <c r="X35" s="85"/>
      <c r="Y35" s="85"/>
      <c r="Z35" s="85"/>
    </row>
    <row r="36" spans="1:26" s="86" customFormat="1" ht="15" customHeight="1" x14ac:dyDescent="0.2">
      <c r="A36" s="330"/>
      <c r="B36" s="331"/>
      <c r="C36" s="331"/>
      <c r="D36" s="331"/>
      <c r="E36" s="331"/>
      <c r="F36" s="331"/>
      <c r="G36" s="331"/>
      <c r="H36" s="331"/>
      <c r="I36" s="331"/>
      <c r="J36" s="331"/>
      <c r="K36" s="331"/>
      <c r="L36" s="331"/>
      <c r="M36" s="331"/>
      <c r="N36" s="331"/>
      <c r="O36" s="331"/>
      <c r="P36" s="331"/>
      <c r="Q36" s="331"/>
      <c r="R36" s="331"/>
      <c r="S36" s="332"/>
      <c r="T36" s="85"/>
      <c r="U36" s="85"/>
      <c r="V36" s="85"/>
      <c r="W36" s="85"/>
      <c r="X36" s="85"/>
      <c r="Y36" s="85"/>
      <c r="Z36" s="85"/>
    </row>
    <row r="37" spans="1:26" s="86" customFormat="1" ht="15" customHeight="1" x14ac:dyDescent="0.2">
      <c r="A37" s="333"/>
      <c r="B37" s="334"/>
      <c r="C37" s="334"/>
      <c r="D37" s="334"/>
      <c r="E37" s="334"/>
      <c r="F37" s="334"/>
      <c r="G37" s="334"/>
      <c r="H37" s="334"/>
      <c r="I37" s="334"/>
      <c r="J37" s="334"/>
      <c r="K37" s="334"/>
      <c r="L37" s="334"/>
      <c r="M37" s="334"/>
      <c r="N37" s="334"/>
      <c r="O37" s="334"/>
      <c r="P37" s="334"/>
      <c r="Q37" s="334"/>
      <c r="R37" s="334"/>
      <c r="S37" s="335"/>
      <c r="T37" s="85"/>
      <c r="U37" s="85"/>
      <c r="V37" s="85"/>
      <c r="W37" s="85"/>
      <c r="X37" s="85"/>
      <c r="Y37" s="85"/>
      <c r="Z37" s="85"/>
    </row>
    <row r="38" spans="1:26" ht="15" customHeight="1" x14ac:dyDescent="0.2">
      <c r="A38" s="316" t="s">
        <v>210</v>
      </c>
      <c r="B38" s="317"/>
      <c r="C38" s="317"/>
      <c r="D38" s="317"/>
      <c r="E38" s="317"/>
      <c r="F38" s="317"/>
      <c r="G38" s="317"/>
      <c r="H38" s="317"/>
      <c r="I38" s="317"/>
      <c r="J38" s="317"/>
      <c r="K38" s="317"/>
      <c r="L38" s="317"/>
      <c r="M38" s="317"/>
      <c r="N38" s="317"/>
      <c r="O38" s="317"/>
      <c r="P38" s="317"/>
      <c r="Q38" s="317"/>
      <c r="R38" s="317"/>
      <c r="S38" s="318"/>
      <c r="T38" s="73"/>
      <c r="U38" s="73"/>
      <c r="V38" s="73"/>
      <c r="W38" s="73"/>
      <c r="X38" s="73"/>
      <c r="Y38" s="73"/>
      <c r="Z38" s="73"/>
    </row>
    <row r="39" spans="1:26" s="86" customFormat="1" ht="15" customHeight="1" x14ac:dyDescent="0.2">
      <c r="A39" s="319" t="s">
        <v>211</v>
      </c>
      <c r="B39" s="320"/>
      <c r="C39" s="320"/>
      <c r="D39" s="320"/>
      <c r="E39" s="320"/>
      <c r="F39" s="320"/>
      <c r="G39" s="320"/>
      <c r="H39" s="320"/>
      <c r="I39" s="320"/>
      <c r="J39" s="320" t="s">
        <v>212</v>
      </c>
      <c r="K39" s="320"/>
      <c r="L39" s="320"/>
      <c r="M39" s="320"/>
      <c r="N39" s="320"/>
      <c r="O39" s="320" t="s">
        <v>213</v>
      </c>
      <c r="P39" s="320"/>
      <c r="Q39" s="320"/>
      <c r="R39" s="320"/>
      <c r="S39" s="321"/>
      <c r="T39" s="85"/>
      <c r="U39" s="85"/>
      <c r="V39" s="85"/>
      <c r="W39" s="85"/>
      <c r="X39" s="85"/>
      <c r="Y39" s="85"/>
      <c r="Z39" s="85"/>
    </row>
    <row r="40" spans="1:26" s="86" customFormat="1" ht="18" customHeight="1" x14ac:dyDescent="0.2">
      <c r="A40" s="322"/>
      <c r="B40" s="323"/>
      <c r="C40" s="323"/>
      <c r="D40" s="323"/>
      <c r="E40" s="323"/>
      <c r="F40" s="323"/>
      <c r="G40" s="323"/>
      <c r="H40" s="323"/>
      <c r="I40" s="324"/>
      <c r="J40" s="322"/>
      <c r="K40" s="323"/>
      <c r="L40" s="323"/>
      <c r="M40" s="323"/>
      <c r="N40" s="324"/>
      <c r="O40" s="322"/>
      <c r="P40" s="323"/>
      <c r="Q40" s="323"/>
      <c r="R40" s="323"/>
      <c r="S40" s="324"/>
      <c r="T40" s="85"/>
      <c r="U40" s="85"/>
      <c r="V40" s="85"/>
      <c r="W40" s="85"/>
      <c r="X40" s="85"/>
      <c r="Y40" s="85"/>
      <c r="Z40" s="85"/>
    </row>
    <row r="41" spans="1:26" s="86" customFormat="1" ht="15" customHeight="1" x14ac:dyDescent="0.2">
      <c r="A41" s="310"/>
      <c r="B41" s="311"/>
      <c r="C41" s="311"/>
      <c r="D41" s="311"/>
      <c r="E41" s="311"/>
      <c r="F41" s="311"/>
      <c r="G41" s="311"/>
      <c r="H41" s="311"/>
      <c r="I41" s="312"/>
      <c r="J41" s="310"/>
      <c r="K41" s="311"/>
      <c r="L41" s="311"/>
      <c r="M41" s="311"/>
      <c r="N41" s="312"/>
      <c r="O41" s="310"/>
      <c r="P41" s="311"/>
      <c r="Q41" s="311"/>
      <c r="R41" s="311"/>
      <c r="S41" s="312"/>
      <c r="T41" s="85"/>
      <c r="U41" s="85"/>
      <c r="V41" s="85"/>
      <c r="W41" s="85"/>
      <c r="X41" s="85"/>
      <c r="Y41" s="85"/>
      <c r="Z41" s="85"/>
    </row>
    <row r="42" spans="1:26" s="86" customFormat="1" ht="15" customHeight="1" x14ac:dyDescent="0.2">
      <c r="A42" s="310"/>
      <c r="B42" s="311"/>
      <c r="C42" s="311"/>
      <c r="D42" s="311"/>
      <c r="E42" s="311"/>
      <c r="F42" s="311"/>
      <c r="G42" s="311"/>
      <c r="H42" s="311"/>
      <c r="I42" s="312"/>
      <c r="J42" s="310"/>
      <c r="K42" s="311"/>
      <c r="L42" s="311"/>
      <c r="M42" s="311"/>
      <c r="N42" s="312"/>
      <c r="O42" s="310"/>
      <c r="P42" s="311"/>
      <c r="Q42" s="311"/>
      <c r="R42" s="311"/>
      <c r="S42" s="312"/>
      <c r="T42" s="85"/>
      <c r="U42" s="85"/>
      <c r="V42" s="85"/>
      <c r="W42" s="85"/>
      <c r="X42" s="85"/>
      <c r="Y42" s="85"/>
      <c r="Z42" s="85"/>
    </row>
    <row r="43" spans="1:26" s="86" customFormat="1" ht="15" customHeight="1" x14ac:dyDescent="0.2">
      <c r="A43" s="310"/>
      <c r="B43" s="311"/>
      <c r="C43" s="311"/>
      <c r="D43" s="311"/>
      <c r="E43" s="311"/>
      <c r="F43" s="311"/>
      <c r="G43" s="311"/>
      <c r="H43" s="311"/>
      <c r="I43" s="312"/>
      <c r="J43" s="310"/>
      <c r="K43" s="311"/>
      <c r="L43" s="311"/>
      <c r="M43" s="311"/>
      <c r="N43" s="312"/>
      <c r="O43" s="310"/>
      <c r="P43" s="311"/>
      <c r="Q43" s="311"/>
      <c r="R43" s="311"/>
      <c r="S43" s="312"/>
      <c r="T43" s="85"/>
      <c r="U43" s="85"/>
      <c r="V43" s="85"/>
      <c r="W43" s="85"/>
      <c r="X43" s="85"/>
      <c r="Y43" s="85"/>
      <c r="Z43" s="85"/>
    </row>
    <row r="44" spans="1:26" s="86" customFormat="1" ht="15" customHeight="1" x14ac:dyDescent="0.2">
      <c r="A44" s="310"/>
      <c r="B44" s="311"/>
      <c r="C44" s="311"/>
      <c r="D44" s="311"/>
      <c r="E44" s="311"/>
      <c r="F44" s="311"/>
      <c r="G44" s="311"/>
      <c r="H44" s="311"/>
      <c r="I44" s="312"/>
      <c r="J44" s="310"/>
      <c r="K44" s="311"/>
      <c r="L44" s="311"/>
      <c r="M44" s="311"/>
      <c r="N44" s="312"/>
      <c r="O44" s="310"/>
      <c r="P44" s="311"/>
      <c r="Q44" s="311"/>
      <c r="R44" s="311"/>
      <c r="S44" s="312"/>
      <c r="T44" s="85"/>
      <c r="U44" s="85"/>
      <c r="V44" s="85"/>
      <c r="W44" s="85"/>
      <c r="X44" s="85"/>
      <c r="Y44" s="85"/>
      <c r="Z44" s="85"/>
    </row>
    <row r="45" spans="1:26" s="86" customFormat="1" ht="15" customHeight="1" x14ac:dyDescent="0.2">
      <c r="A45" s="310"/>
      <c r="B45" s="311"/>
      <c r="C45" s="311"/>
      <c r="D45" s="311"/>
      <c r="E45" s="311"/>
      <c r="F45" s="311"/>
      <c r="G45" s="311"/>
      <c r="H45" s="311"/>
      <c r="I45" s="312"/>
      <c r="J45" s="310"/>
      <c r="K45" s="311"/>
      <c r="L45" s="311"/>
      <c r="M45" s="311"/>
      <c r="N45" s="312"/>
      <c r="O45" s="310"/>
      <c r="P45" s="311"/>
      <c r="Q45" s="311"/>
      <c r="R45" s="311"/>
      <c r="S45" s="312"/>
      <c r="T45" s="85"/>
      <c r="U45" s="85"/>
      <c r="V45" s="85"/>
      <c r="W45" s="85"/>
      <c r="X45" s="85"/>
      <c r="Y45" s="85"/>
      <c r="Z45" s="85"/>
    </row>
    <row r="46" spans="1:26" s="86" customFormat="1" ht="15" customHeight="1" x14ac:dyDescent="0.2">
      <c r="A46" s="310"/>
      <c r="B46" s="311"/>
      <c r="C46" s="311"/>
      <c r="D46" s="311"/>
      <c r="E46" s="311"/>
      <c r="F46" s="311"/>
      <c r="G46" s="311"/>
      <c r="H46" s="311"/>
      <c r="I46" s="312"/>
      <c r="J46" s="310"/>
      <c r="K46" s="311"/>
      <c r="L46" s="311"/>
      <c r="M46" s="311"/>
      <c r="N46" s="312"/>
      <c r="O46" s="310"/>
      <c r="P46" s="311"/>
      <c r="Q46" s="311"/>
      <c r="R46" s="311"/>
      <c r="S46" s="312"/>
      <c r="T46" s="85"/>
      <c r="U46" s="85"/>
      <c r="V46" s="85"/>
      <c r="W46" s="85"/>
      <c r="X46" s="85"/>
      <c r="Y46" s="85"/>
      <c r="Z46" s="85"/>
    </row>
    <row r="47" spans="1:26" s="86" customFormat="1" ht="15" customHeight="1" x14ac:dyDescent="0.2">
      <c r="A47" s="338"/>
      <c r="B47" s="339"/>
      <c r="C47" s="339"/>
      <c r="D47" s="339"/>
      <c r="E47" s="339"/>
      <c r="F47" s="339"/>
      <c r="G47" s="339"/>
      <c r="H47" s="339"/>
      <c r="I47" s="340"/>
      <c r="J47" s="338"/>
      <c r="K47" s="339"/>
      <c r="L47" s="339"/>
      <c r="M47" s="339"/>
      <c r="N47" s="340"/>
      <c r="O47" s="338"/>
      <c r="P47" s="339"/>
      <c r="Q47" s="339"/>
      <c r="R47" s="339"/>
      <c r="S47" s="340"/>
      <c r="T47" s="85"/>
      <c r="U47" s="85"/>
      <c r="V47" s="85"/>
      <c r="W47" s="85"/>
      <c r="X47" s="85"/>
      <c r="Y47" s="85"/>
      <c r="Z47" s="85"/>
    </row>
    <row r="48" spans="1:26" s="86" customFormat="1" ht="15" customHeight="1" x14ac:dyDescent="0.2">
      <c r="A48" s="93"/>
      <c r="B48" s="93"/>
      <c r="C48" s="93"/>
      <c r="D48" s="93"/>
      <c r="E48" s="93"/>
      <c r="F48" s="93"/>
      <c r="G48" s="93"/>
      <c r="H48" s="93"/>
      <c r="I48" s="93"/>
      <c r="J48" s="93"/>
      <c r="K48" s="93"/>
      <c r="L48" s="93"/>
      <c r="M48" s="93"/>
      <c r="N48" s="93"/>
      <c r="O48" s="93"/>
      <c r="P48" s="93"/>
      <c r="Q48" s="93"/>
      <c r="R48" s="178" t="s">
        <v>494</v>
      </c>
      <c r="S48" s="93"/>
      <c r="T48" s="85"/>
      <c r="U48" s="85"/>
      <c r="V48" s="85"/>
      <c r="W48" s="85"/>
      <c r="X48" s="85"/>
      <c r="Y48" s="85"/>
      <c r="Z48" s="85"/>
    </row>
  </sheetData>
  <sheetProtection selectLockedCells="1"/>
  <protectedRanges>
    <protectedRange sqref="F7 O7 M9:M13 N22 R22 G33 P26:P30 I34:I36" name="Range1"/>
  </protectedRanges>
  <mergeCells count="105">
    <mergeCell ref="K8:S8"/>
    <mergeCell ref="A1:S1"/>
    <mergeCell ref="A2:S2"/>
    <mergeCell ref="A3:S3"/>
    <mergeCell ref="A4:B4"/>
    <mergeCell ref="C4:H4"/>
    <mergeCell ref="J4:N4"/>
    <mergeCell ref="P4:S4"/>
    <mergeCell ref="A6:S6"/>
    <mergeCell ref="A7:E7"/>
    <mergeCell ref="F7:H7"/>
    <mergeCell ref="I7:J7"/>
    <mergeCell ref="K7:N7"/>
    <mergeCell ref="O7:R7"/>
    <mergeCell ref="A5:B5"/>
    <mergeCell ref="C5:H5"/>
    <mergeCell ref="I5:J5"/>
    <mergeCell ref="K5:N5"/>
    <mergeCell ref="O5:P5"/>
    <mergeCell ref="Q5:S5"/>
    <mergeCell ref="A9:J9"/>
    <mergeCell ref="K9:L9"/>
    <mergeCell ref="M9:S9"/>
    <mergeCell ref="A10:J10"/>
    <mergeCell ref="K10:L10"/>
    <mergeCell ref="M10:S10"/>
    <mergeCell ref="O47:S47"/>
    <mergeCell ref="J47:N47"/>
    <mergeCell ref="A47:I47"/>
    <mergeCell ref="A21:J21"/>
    <mergeCell ref="A13:J13"/>
    <mergeCell ref="K13:L13"/>
    <mergeCell ref="M13:S13"/>
    <mergeCell ref="A14:G14"/>
    <mergeCell ref="H14:L14"/>
    <mergeCell ref="M14:S14"/>
    <mergeCell ref="A11:J11"/>
    <mergeCell ref="K11:L11"/>
    <mergeCell ref="M11:S11"/>
    <mergeCell ref="A12:J12"/>
    <mergeCell ref="K12:L12"/>
    <mergeCell ref="M12:S12"/>
    <mergeCell ref="A18:J18"/>
    <mergeCell ref="K18:S18"/>
    <mergeCell ref="A19:J19"/>
    <mergeCell ref="K19:S19"/>
    <mergeCell ref="A20:J20"/>
    <mergeCell ref="K20:S20"/>
    <mergeCell ref="A15:G15"/>
    <mergeCell ref="H15:M15"/>
    <mergeCell ref="N15:S15"/>
    <mergeCell ref="A16:S16"/>
    <mergeCell ref="A17:J17"/>
    <mergeCell ref="K17:S17"/>
    <mergeCell ref="A27:M27"/>
    <mergeCell ref="N27:O27"/>
    <mergeCell ref="P27:S27"/>
    <mergeCell ref="A28:M28"/>
    <mergeCell ref="N28:O28"/>
    <mergeCell ref="P28:S28"/>
    <mergeCell ref="A22:J22"/>
    <mergeCell ref="A23:S23"/>
    <mergeCell ref="A24:S24"/>
    <mergeCell ref="A25:S25"/>
    <mergeCell ref="A26:M26"/>
    <mergeCell ref="N26:O26"/>
    <mergeCell ref="P26:S26"/>
    <mergeCell ref="J40:N40"/>
    <mergeCell ref="O40:S40"/>
    <mergeCell ref="A31:S31"/>
    <mergeCell ref="A32:S32"/>
    <mergeCell ref="A33:F33"/>
    <mergeCell ref="G33:S33"/>
    <mergeCell ref="A34:S34"/>
    <mergeCell ref="A35:S37"/>
    <mergeCell ref="A29:M29"/>
    <mergeCell ref="N29:O29"/>
    <mergeCell ref="P29:S29"/>
    <mergeCell ref="A30:M30"/>
    <mergeCell ref="N30:O30"/>
    <mergeCell ref="P30:S30"/>
    <mergeCell ref="A45:I45"/>
    <mergeCell ref="J45:N45"/>
    <mergeCell ref="O45:S45"/>
    <mergeCell ref="A46:I46"/>
    <mergeCell ref="J46:N46"/>
    <mergeCell ref="O46:S46"/>
    <mergeCell ref="K21:S21"/>
    <mergeCell ref="A43:I43"/>
    <mergeCell ref="J43:N43"/>
    <mergeCell ref="O43:S43"/>
    <mergeCell ref="A44:I44"/>
    <mergeCell ref="J44:N44"/>
    <mergeCell ref="O44:S44"/>
    <mergeCell ref="A41:I41"/>
    <mergeCell ref="J41:N41"/>
    <mergeCell ref="O41:S41"/>
    <mergeCell ref="A42:I42"/>
    <mergeCell ref="J42:N42"/>
    <mergeCell ref="O42:S42"/>
    <mergeCell ref="A38:S38"/>
    <mergeCell ref="A39:I39"/>
    <mergeCell ref="J39:N39"/>
    <mergeCell ref="O39:S39"/>
    <mergeCell ref="A40:I40"/>
  </mergeCells>
  <pageMargins left="0.7" right="0.7" top="0.75" bottom="0.75" header="0.3" footer="0.3"/>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238125</xdr:colOff>
                    <xdr:row>13</xdr:row>
                    <xdr:rowOff>9525</xdr:rowOff>
                  </from>
                  <to>
                    <xdr:col>10</xdr:col>
                    <xdr:colOff>0</xdr:colOff>
                    <xdr:row>14</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76200</xdr:colOff>
                    <xdr:row>13</xdr:row>
                    <xdr:rowOff>9525</xdr:rowOff>
                  </from>
                  <to>
                    <xdr:col>11</xdr:col>
                    <xdr:colOff>152400</xdr:colOff>
                    <xdr:row>14</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123825</xdr:colOff>
                    <xdr:row>18</xdr:row>
                    <xdr:rowOff>0</xdr:rowOff>
                  </from>
                  <to>
                    <xdr:col>14</xdr:col>
                    <xdr:colOff>9525</xdr:colOff>
                    <xdr:row>19</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9525</xdr:colOff>
                    <xdr:row>18</xdr:row>
                    <xdr:rowOff>0</xdr:rowOff>
                  </from>
                  <to>
                    <xdr:col>15</xdr:col>
                    <xdr:colOff>104775</xdr:colOff>
                    <xdr:row>19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123825</xdr:colOff>
                    <xdr:row>18</xdr:row>
                    <xdr:rowOff>0</xdr:rowOff>
                  </from>
                  <to>
                    <xdr:col>17</xdr:col>
                    <xdr:colOff>133350</xdr:colOff>
                    <xdr:row>18</xdr:row>
                    <xdr:rowOff>180975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152400</xdr:colOff>
                    <xdr:row>18</xdr:row>
                    <xdr:rowOff>0</xdr:rowOff>
                  </from>
                  <to>
                    <xdr:col>18</xdr:col>
                    <xdr:colOff>304800</xdr:colOff>
                    <xdr:row>19</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13</xdr:col>
                    <xdr:colOff>95250</xdr:colOff>
                    <xdr:row>19</xdr:row>
                    <xdr:rowOff>0</xdr:rowOff>
                  </from>
                  <to>
                    <xdr:col>15</xdr:col>
                    <xdr:colOff>0</xdr:colOff>
                    <xdr:row>20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15</xdr:col>
                    <xdr:colOff>19050</xdr:colOff>
                    <xdr:row>19</xdr:row>
                    <xdr:rowOff>0</xdr:rowOff>
                  </from>
                  <to>
                    <xdr:col>16</xdr:col>
                    <xdr:colOff>114300</xdr:colOff>
                    <xdr:row>20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171450</xdr:colOff>
                    <xdr:row>39</xdr:row>
                    <xdr:rowOff>9525</xdr:rowOff>
                  </from>
                  <to>
                    <xdr:col>2</xdr:col>
                    <xdr:colOff>247650</xdr:colOff>
                    <xdr:row>40</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171450</xdr:colOff>
                    <xdr:row>40</xdr:row>
                    <xdr:rowOff>9525</xdr:rowOff>
                  </from>
                  <to>
                    <xdr:col>3</xdr:col>
                    <xdr:colOff>123825</xdr:colOff>
                    <xdr:row>41</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171450</xdr:colOff>
                    <xdr:row>41</xdr:row>
                    <xdr:rowOff>0</xdr:rowOff>
                  </from>
                  <to>
                    <xdr:col>3</xdr:col>
                    <xdr:colOff>19050</xdr:colOff>
                    <xdr:row>42</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0</xdr:col>
                    <xdr:colOff>171450</xdr:colOff>
                    <xdr:row>42</xdr:row>
                    <xdr:rowOff>0</xdr:rowOff>
                  </from>
                  <to>
                    <xdr:col>3</xdr:col>
                    <xdr:colOff>104775</xdr:colOff>
                    <xdr:row>43</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0</xdr:col>
                    <xdr:colOff>171450</xdr:colOff>
                    <xdr:row>43</xdr:row>
                    <xdr:rowOff>0</xdr:rowOff>
                  </from>
                  <to>
                    <xdr:col>2</xdr:col>
                    <xdr:colOff>314325</xdr:colOff>
                    <xdr:row>44</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0</xdr:col>
                    <xdr:colOff>171450</xdr:colOff>
                    <xdr:row>44</xdr:row>
                    <xdr:rowOff>0</xdr:rowOff>
                  </from>
                  <to>
                    <xdr:col>3</xdr:col>
                    <xdr:colOff>114300</xdr:colOff>
                    <xdr:row>45</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0</xdr:col>
                    <xdr:colOff>171450</xdr:colOff>
                    <xdr:row>45</xdr:row>
                    <xdr:rowOff>0</xdr:rowOff>
                  </from>
                  <to>
                    <xdr:col>3</xdr:col>
                    <xdr:colOff>200025</xdr:colOff>
                    <xdr:row>46</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0</xdr:col>
                    <xdr:colOff>171450</xdr:colOff>
                    <xdr:row>46</xdr:row>
                    <xdr:rowOff>0</xdr:rowOff>
                  </from>
                  <to>
                    <xdr:col>3</xdr:col>
                    <xdr:colOff>190500</xdr:colOff>
                    <xdr:row>46</xdr:row>
                    <xdr:rowOff>180975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200025</xdr:colOff>
                    <xdr:row>39</xdr:row>
                    <xdr:rowOff>9525</xdr:rowOff>
                  </from>
                  <to>
                    <xdr:col>8</xdr:col>
                    <xdr:colOff>123825</xdr:colOff>
                    <xdr:row>40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200025</xdr:colOff>
                    <xdr:row>40</xdr:row>
                    <xdr:rowOff>9525</xdr:rowOff>
                  </from>
                  <to>
                    <xdr:col>8</xdr:col>
                    <xdr:colOff>161925</xdr:colOff>
                    <xdr:row>41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200025</xdr:colOff>
                    <xdr:row>41</xdr:row>
                    <xdr:rowOff>0</xdr:rowOff>
                  </from>
                  <to>
                    <xdr:col>7</xdr:col>
                    <xdr:colOff>276225</xdr:colOff>
                    <xdr:row>42</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200025</xdr:colOff>
                    <xdr:row>42</xdr:row>
                    <xdr:rowOff>0</xdr:rowOff>
                  </from>
                  <to>
                    <xdr:col>8</xdr:col>
                    <xdr:colOff>57150</xdr:colOff>
                    <xdr:row>43</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200025</xdr:colOff>
                    <xdr:row>43</xdr:row>
                    <xdr:rowOff>0</xdr:rowOff>
                  </from>
                  <to>
                    <xdr:col>8</xdr:col>
                    <xdr:colOff>38100</xdr:colOff>
                    <xdr:row>44</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200025</xdr:colOff>
                    <xdr:row>44</xdr:row>
                    <xdr:rowOff>0</xdr:rowOff>
                  </from>
                  <to>
                    <xdr:col>8</xdr:col>
                    <xdr:colOff>180975</xdr:colOff>
                    <xdr:row>45</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200025</xdr:colOff>
                    <xdr:row>45</xdr:row>
                    <xdr:rowOff>0</xdr:rowOff>
                  </from>
                  <to>
                    <xdr:col>8</xdr:col>
                    <xdr:colOff>38100</xdr:colOff>
                    <xdr:row>46</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10</xdr:col>
                    <xdr:colOff>123825</xdr:colOff>
                    <xdr:row>39</xdr:row>
                    <xdr:rowOff>9525</xdr:rowOff>
                  </from>
                  <to>
                    <xdr:col>13</xdr:col>
                    <xdr:colOff>0</xdr:colOff>
                    <xdr:row>39</xdr:row>
                    <xdr:rowOff>219075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10</xdr:col>
                    <xdr:colOff>123825</xdr:colOff>
                    <xdr:row>40</xdr:row>
                    <xdr:rowOff>9525</xdr:rowOff>
                  </from>
                  <to>
                    <xdr:col>12</xdr:col>
                    <xdr:colOff>314325</xdr:colOff>
                    <xdr:row>41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123825</xdr:colOff>
                    <xdr:row>41</xdr:row>
                    <xdr:rowOff>0</xdr:rowOff>
                  </from>
                  <to>
                    <xdr:col>12</xdr:col>
                    <xdr:colOff>257175</xdr:colOff>
                    <xdr:row>42</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10</xdr:col>
                    <xdr:colOff>123825</xdr:colOff>
                    <xdr:row>42</xdr:row>
                    <xdr:rowOff>0</xdr:rowOff>
                  </from>
                  <to>
                    <xdr:col>12</xdr:col>
                    <xdr:colOff>161925</xdr:colOff>
                    <xdr:row>43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10</xdr:col>
                    <xdr:colOff>123825</xdr:colOff>
                    <xdr:row>43</xdr:row>
                    <xdr:rowOff>0</xdr:rowOff>
                  </from>
                  <to>
                    <xdr:col>13</xdr:col>
                    <xdr:colOff>57150</xdr:colOff>
                    <xdr:row>44</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10</xdr:col>
                    <xdr:colOff>123825</xdr:colOff>
                    <xdr:row>44</xdr:row>
                    <xdr:rowOff>0</xdr:rowOff>
                  </from>
                  <to>
                    <xdr:col>13</xdr:col>
                    <xdr:colOff>47625</xdr:colOff>
                    <xdr:row>45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10</xdr:col>
                    <xdr:colOff>123825</xdr:colOff>
                    <xdr:row>45</xdr:row>
                    <xdr:rowOff>0</xdr:rowOff>
                  </from>
                  <to>
                    <xdr:col>13</xdr:col>
                    <xdr:colOff>95250</xdr:colOff>
                    <xdr:row>46</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10</xdr:col>
                    <xdr:colOff>123825</xdr:colOff>
                    <xdr:row>46</xdr:row>
                    <xdr:rowOff>0</xdr:rowOff>
                  </from>
                  <to>
                    <xdr:col>12</xdr:col>
                    <xdr:colOff>180975</xdr:colOff>
                    <xdr:row>46</xdr:row>
                    <xdr:rowOff>180975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14</xdr:col>
                    <xdr:colOff>323850</xdr:colOff>
                    <xdr:row>39</xdr:row>
                    <xdr:rowOff>9525</xdr:rowOff>
                  </from>
                  <to>
                    <xdr:col>18</xdr:col>
                    <xdr:colOff>38100</xdr:colOff>
                    <xdr:row>40</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14</xdr:col>
                    <xdr:colOff>323850</xdr:colOff>
                    <xdr:row>40</xdr:row>
                    <xdr:rowOff>9525</xdr:rowOff>
                  </from>
                  <to>
                    <xdr:col>18</xdr:col>
                    <xdr:colOff>47625</xdr:colOff>
                    <xdr:row>41</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14</xdr:col>
                    <xdr:colOff>323850</xdr:colOff>
                    <xdr:row>41</xdr:row>
                    <xdr:rowOff>0</xdr:rowOff>
                  </from>
                  <to>
                    <xdr:col>18</xdr:col>
                    <xdr:colOff>161925</xdr:colOff>
                    <xdr:row>42</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14</xdr:col>
                    <xdr:colOff>323850</xdr:colOff>
                    <xdr:row>42</xdr:row>
                    <xdr:rowOff>0</xdr:rowOff>
                  </from>
                  <to>
                    <xdr:col>18</xdr:col>
                    <xdr:colOff>142875</xdr:colOff>
                    <xdr:row>43</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14</xdr:col>
                    <xdr:colOff>323850</xdr:colOff>
                    <xdr:row>43</xdr:row>
                    <xdr:rowOff>0</xdr:rowOff>
                  </from>
                  <to>
                    <xdr:col>18</xdr:col>
                    <xdr:colOff>76200</xdr:colOff>
                    <xdr:row>44</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14</xdr:col>
                    <xdr:colOff>323850</xdr:colOff>
                    <xdr:row>44</xdr:row>
                    <xdr:rowOff>0</xdr:rowOff>
                  </from>
                  <to>
                    <xdr:col>18</xdr:col>
                    <xdr:colOff>295275</xdr:colOff>
                    <xdr:row>45</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8</xdr:col>
                    <xdr:colOff>85725</xdr:colOff>
                    <xdr:row>8</xdr:row>
                    <xdr:rowOff>0</xdr:rowOff>
                  </from>
                  <to>
                    <xdr:col>9</xdr:col>
                    <xdr:colOff>152400</xdr:colOff>
                    <xdr:row>8</xdr:row>
                    <xdr:rowOff>180975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8</xdr:col>
                    <xdr:colOff>85725</xdr:colOff>
                    <xdr:row>9</xdr:row>
                    <xdr:rowOff>0</xdr:rowOff>
                  </from>
                  <to>
                    <xdr:col>9</xdr:col>
                    <xdr:colOff>152400</xdr:colOff>
                    <xdr:row>9</xdr:row>
                    <xdr:rowOff>180975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8</xdr:col>
                    <xdr:colOff>85725</xdr:colOff>
                    <xdr:row>10</xdr:row>
                    <xdr:rowOff>0</xdr:rowOff>
                  </from>
                  <to>
                    <xdr:col>9</xdr:col>
                    <xdr:colOff>152400</xdr:colOff>
                    <xdr:row>10</xdr:row>
                    <xdr:rowOff>180975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8</xdr:col>
                    <xdr:colOff>85725</xdr:colOff>
                    <xdr:row>11</xdr:row>
                    <xdr:rowOff>0</xdr:rowOff>
                  </from>
                  <to>
                    <xdr:col>9</xdr:col>
                    <xdr:colOff>152400</xdr:colOff>
                    <xdr:row>11</xdr:row>
                    <xdr:rowOff>180975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8</xdr:col>
                    <xdr:colOff>85725</xdr:colOff>
                    <xdr:row>12</xdr:row>
                    <xdr:rowOff>0</xdr:rowOff>
                  </from>
                  <to>
                    <xdr:col>9</xdr:col>
                    <xdr:colOff>152400</xdr:colOff>
                    <xdr:row>12</xdr:row>
                    <xdr:rowOff>180975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5</xdr:col>
                    <xdr:colOff>266700</xdr:colOff>
                    <xdr:row>13</xdr:row>
                    <xdr:rowOff>0</xdr:rowOff>
                  </from>
                  <to>
                    <xdr:col>7</xdr:col>
                    <xdr:colOff>0</xdr:colOff>
                    <xdr:row>13</xdr:row>
                    <xdr:rowOff>180975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5</xdr:col>
                    <xdr:colOff>276225</xdr:colOff>
                    <xdr:row>14</xdr:row>
                    <xdr:rowOff>0</xdr:rowOff>
                  </from>
                  <to>
                    <xdr:col>7</xdr:col>
                    <xdr:colOff>0</xdr:colOff>
                    <xdr:row>14</xdr:row>
                    <xdr:rowOff>180975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11</xdr:col>
                    <xdr:colOff>266700</xdr:colOff>
                    <xdr:row>14</xdr:row>
                    <xdr:rowOff>0</xdr:rowOff>
                  </from>
                  <to>
                    <xdr:col>13</xdr:col>
                    <xdr:colOff>0</xdr:colOff>
                    <xdr:row>14</xdr:row>
                    <xdr:rowOff>180975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17</xdr:col>
                    <xdr:colOff>161925</xdr:colOff>
                    <xdr:row>13</xdr:row>
                    <xdr:rowOff>9525</xdr:rowOff>
                  </from>
                  <to>
                    <xdr:col>18</xdr:col>
                    <xdr:colOff>228600</xdr:colOff>
                    <xdr:row>14</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17</xdr:col>
                    <xdr:colOff>161925</xdr:colOff>
                    <xdr:row>14</xdr:row>
                    <xdr:rowOff>0</xdr:rowOff>
                  </from>
                  <to>
                    <xdr:col>18</xdr:col>
                    <xdr:colOff>228600</xdr:colOff>
                    <xdr:row>14</xdr:row>
                    <xdr:rowOff>180975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7</xdr:col>
                    <xdr:colOff>0</xdr:colOff>
                    <xdr:row>8</xdr:row>
                    <xdr:rowOff>0</xdr:rowOff>
                  </from>
                  <to>
                    <xdr:col>8</xdr:col>
                    <xdr:colOff>76200</xdr:colOff>
                    <xdr:row>9</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7</xdr:col>
                    <xdr:colOff>0</xdr:colOff>
                    <xdr:row>8</xdr:row>
                    <xdr:rowOff>180975</xdr:rowOff>
                  </from>
                  <to>
                    <xdr:col>8</xdr:col>
                    <xdr:colOff>76200</xdr:colOff>
                    <xdr:row>9</xdr:row>
                    <xdr:rowOff>180975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7</xdr:col>
                    <xdr:colOff>0</xdr:colOff>
                    <xdr:row>10</xdr:row>
                    <xdr:rowOff>0</xdr:rowOff>
                  </from>
                  <to>
                    <xdr:col>8</xdr:col>
                    <xdr:colOff>76200</xdr:colOff>
                    <xdr:row>11</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7</xdr:col>
                    <xdr:colOff>0</xdr:colOff>
                    <xdr:row>11</xdr:row>
                    <xdr:rowOff>0</xdr:rowOff>
                  </from>
                  <to>
                    <xdr:col>8</xdr:col>
                    <xdr:colOff>76200</xdr:colOff>
                    <xdr:row>12</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7</xdr:col>
                    <xdr:colOff>0</xdr:colOff>
                    <xdr:row>12</xdr:row>
                    <xdr:rowOff>0</xdr:rowOff>
                  </from>
                  <to>
                    <xdr:col>8</xdr:col>
                    <xdr:colOff>76200</xdr:colOff>
                    <xdr:row>13</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4</xdr:col>
                    <xdr:colOff>76200</xdr:colOff>
                    <xdr:row>13</xdr:row>
                    <xdr:rowOff>0</xdr:rowOff>
                  </from>
                  <to>
                    <xdr:col>5</xdr:col>
                    <xdr:colOff>152400</xdr:colOff>
                    <xdr:row>14</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4</xdr:col>
                    <xdr:colOff>76200</xdr:colOff>
                    <xdr:row>14</xdr:row>
                    <xdr:rowOff>0</xdr:rowOff>
                  </from>
                  <to>
                    <xdr:col>5</xdr:col>
                    <xdr:colOff>152400</xdr:colOff>
                    <xdr:row>15</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10</xdr:col>
                    <xdr:colOff>219075</xdr:colOff>
                    <xdr:row>14</xdr:row>
                    <xdr:rowOff>0</xdr:rowOff>
                  </from>
                  <to>
                    <xdr:col>11</xdr:col>
                    <xdr:colOff>295275</xdr:colOff>
                    <xdr:row>15</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15</xdr:col>
                    <xdr:colOff>323850</xdr:colOff>
                    <xdr:row>13</xdr:row>
                    <xdr:rowOff>0</xdr:rowOff>
                  </from>
                  <to>
                    <xdr:col>17</xdr:col>
                    <xdr:colOff>66675</xdr:colOff>
                    <xdr:row>14</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15</xdr:col>
                    <xdr:colOff>323850</xdr:colOff>
                    <xdr:row>14</xdr:row>
                    <xdr:rowOff>0</xdr:rowOff>
                  </from>
                  <to>
                    <xdr:col>17</xdr:col>
                    <xdr:colOff>57150</xdr:colOff>
                    <xdr:row>15</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6</xdr:col>
                    <xdr:colOff>276225</xdr:colOff>
                    <xdr:row>16</xdr:row>
                    <xdr:rowOff>0</xdr:rowOff>
                  </from>
                  <to>
                    <xdr:col>8</xdr:col>
                    <xdr:colOff>19050</xdr:colOff>
                    <xdr:row>17</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6</xdr:col>
                    <xdr:colOff>276225</xdr:colOff>
                    <xdr:row>17</xdr:row>
                    <xdr:rowOff>0</xdr:rowOff>
                  </from>
                  <to>
                    <xdr:col>8</xdr:col>
                    <xdr:colOff>19050</xdr:colOff>
                    <xdr:row>18</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6</xdr:col>
                    <xdr:colOff>276225</xdr:colOff>
                    <xdr:row>18</xdr:row>
                    <xdr:rowOff>0</xdr:rowOff>
                  </from>
                  <to>
                    <xdr:col>8</xdr:col>
                    <xdr:colOff>19050</xdr:colOff>
                    <xdr:row>19</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6</xdr:col>
                    <xdr:colOff>276225</xdr:colOff>
                    <xdr:row>19</xdr:row>
                    <xdr:rowOff>0</xdr:rowOff>
                  </from>
                  <to>
                    <xdr:col>8</xdr:col>
                    <xdr:colOff>19050</xdr:colOff>
                    <xdr:row>20</xdr:row>
                    <xdr:rowOff>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6</xdr:col>
                    <xdr:colOff>276225</xdr:colOff>
                    <xdr:row>21</xdr:row>
                    <xdr:rowOff>0</xdr:rowOff>
                  </from>
                  <to>
                    <xdr:col>8</xdr:col>
                    <xdr:colOff>19050</xdr:colOff>
                    <xdr:row>22</xdr:row>
                    <xdr:rowOff>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16</xdr:col>
                    <xdr:colOff>209550</xdr:colOff>
                    <xdr:row>16</xdr:row>
                    <xdr:rowOff>0</xdr:rowOff>
                  </from>
                  <to>
                    <xdr:col>17</xdr:col>
                    <xdr:colOff>285750</xdr:colOff>
                    <xdr:row>17</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16</xdr:col>
                    <xdr:colOff>209550</xdr:colOff>
                    <xdr:row>17</xdr:row>
                    <xdr:rowOff>0</xdr:rowOff>
                  </from>
                  <to>
                    <xdr:col>17</xdr:col>
                    <xdr:colOff>285750</xdr:colOff>
                    <xdr:row>18</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11</xdr:col>
                    <xdr:colOff>161925</xdr:colOff>
                    <xdr:row>22</xdr:row>
                    <xdr:rowOff>0</xdr:rowOff>
                  </from>
                  <to>
                    <xdr:col>12</xdr:col>
                    <xdr:colOff>238125</xdr:colOff>
                    <xdr:row>23</xdr:row>
                    <xdr:rowOff>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8</xdr:col>
                    <xdr:colOff>95250</xdr:colOff>
                    <xdr:row>16</xdr:row>
                    <xdr:rowOff>9525</xdr:rowOff>
                  </from>
                  <to>
                    <xdr:col>9</xdr:col>
                    <xdr:colOff>152400</xdr:colOff>
                    <xdr:row>17</xdr:row>
                    <xdr:rowOff>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95250</xdr:colOff>
                    <xdr:row>17</xdr:row>
                    <xdr:rowOff>9525</xdr:rowOff>
                  </from>
                  <to>
                    <xdr:col>9</xdr:col>
                    <xdr:colOff>152400</xdr:colOff>
                    <xdr:row>18</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95250</xdr:colOff>
                    <xdr:row>18</xdr:row>
                    <xdr:rowOff>0</xdr:rowOff>
                  </from>
                  <to>
                    <xdr:col>9</xdr:col>
                    <xdr:colOff>152400</xdr:colOff>
                    <xdr:row>18</xdr:row>
                    <xdr:rowOff>180975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8</xdr:col>
                    <xdr:colOff>95250</xdr:colOff>
                    <xdr:row>19</xdr:row>
                    <xdr:rowOff>9525</xdr:rowOff>
                  </from>
                  <to>
                    <xdr:col>9</xdr:col>
                    <xdr:colOff>152400</xdr:colOff>
                    <xdr:row>20</xdr:row>
                    <xdr:rowOff>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95250</xdr:colOff>
                    <xdr:row>21</xdr:row>
                    <xdr:rowOff>9525</xdr:rowOff>
                  </from>
                  <to>
                    <xdr:col>9</xdr:col>
                    <xdr:colOff>152400</xdr:colOff>
                    <xdr:row>22</xdr:row>
                    <xdr:rowOff>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12</xdr:col>
                    <xdr:colOff>314325</xdr:colOff>
                    <xdr:row>22</xdr:row>
                    <xdr:rowOff>9525</xdr:rowOff>
                  </from>
                  <to>
                    <xdr:col>14</xdr:col>
                    <xdr:colOff>38100</xdr:colOff>
                    <xdr:row>23</xdr:row>
                    <xdr:rowOff>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17</xdr:col>
                    <xdr:colOff>266700</xdr:colOff>
                    <xdr:row>16</xdr:row>
                    <xdr:rowOff>9525</xdr:rowOff>
                  </from>
                  <to>
                    <xdr:col>18</xdr:col>
                    <xdr:colOff>323850</xdr:colOff>
                    <xdr:row>17</xdr:row>
                    <xdr:rowOff>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17</xdr:col>
                    <xdr:colOff>266700</xdr:colOff>
                    <xdr:row>17</xdr:row>
                    <xdr:rowOff>0</xdr:rowOff>
                  </from>
                  <to>
                    <xdr:col>18</xdr:col>
                    <xdr:colOff>323850</xdr:colOff>
                    <xdr:row>17</xdr:row>
                    <xdr:rowOff>180975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9</xdr:col>
                    <xdr:colOff>57150</xdr:colOff>
                    <xdr:row>31</xdr:row>
                    <xdr:rowOff>0</xdr:rowOff>
                  </from>
                  <to>
                    <xdr:col>10</xdr:col>
                    <xdr:colOff>247650</xdr:colOff>
                    <xdr:row>32</xdr:row>
                    <xdr:rowOff>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9</xdr:col>
                    <xdr:colOff>47625</xdr:colOff>
                    <xdr:row>25</xdr:row>
                    <xdr:rowOff>0</xdr:rowOff>
                  </from>
                  <to>
                    <xdr:col>10</xdr:col>
                    <xdr:colOff>247650</xdr:colOff>
                    <xdr:row>26</xdr:row>
                    <xdr:rowOff>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9</xdr:col>
                    <xdr:colOff>47625</xdr:colOff>
                    <xdr:row>26</xdr:row>
                    <xdr:rowOff>0</xdr:rowOff>
                  </from>
                  <to>
                    <xdr:col>10</xdr:col>
                    <xdr:colOff>257175</xdr:colOff>
                    <xdr:row>27</xdr:row>
                    <xdr:rowOff>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9</xdr:col>
                    <xdr:colOff>47625</xdr:colOff>
                    <xdr:row>27</xdr:row>
                    <xdr:rowOff>0</xdr:rowOff>
                  </from>
                  <to>
                    <xdr:col>10</xdr:col>
                    <xdr:colOff>257175</xdr:colOff>
                    <xdr:row>28</xdr:row>
                    <xdr:rowOff>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9</xdr:col>
                    <xdr:colOff>47625</xdr:colOff>
                    <xdr:row>30</xdr:row>
                    <xdr:rowOff>0</xdr:rowOff>
                  </from>
                  <to>
                    <xdr:col>10</xdr:col>
                    <xdr:colOff>257175</xdr:colOff>
                    <xdr:row>31</xdr:row>
                    <xdr:rowOff>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11</xdr:col>
                    <xdr:colOff>28575</xdr:colOff>
                    <xdr:row>24</xdr:row>
                    <xdr:rowOff>0</xdr:rowOff>
                  </from>
                  <to>
                    <xdr:col>12</xdr:col>
                    <xdr:colOff>123825</xdr:colOff>
                    <xdr:row>25</xdr:row>
                    <xdr:rowOff>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12</xdr:col>
                    <xdr:colOff>200025</xdr:colOff>
                    <xdr:row>24</xdr:row>
                    <xdr:rowOff>0</xdr:rowOff>
                  </from>
                  <to>
                    <xdr:col>13</xdr:col>
                    <xdr:colOff>257175</xdr:colOff>
                    <xdr:row>24</xdr:row>
                    <xdr:rowOff>180975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11</xdr:col>
                    <xdr:colOff>28575</xdr:colOff>
                    <xdr:row>25</xdr:row>
                    <xdr:rowOff>0</xdr:rowOff>
                  </from>
                  <to>
                    <xdr:col>12</xdr:col>
                    <xdr:colOff>85725</xdr:colOff>
                    <xdr:row>25</xdr:row>
                    <xdr:rowOff>180975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11</xdr:col>
                    <xdr:colOff>28575</xdr:colOff>
                    <xdr:row>26</xdr:row>
                    <xdr:rowOff>0</xdr:rowOff>
                  </from>
                  <to>
                    <xdr:col>12</xdr:col>
                    <xdr:colOff>85725</xdr:colOff>
                    <xdr:row>26</xdr:row>
                    <xdr:rowOff>180975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11</xdr:col>
                    <xdr:colOff>28575</xdr:colOff>
                    <xdr:row>27</xdr:row>
                    <xdr:rowOff>0</xdr:rowOff>
                  </from>
                  <to>
                    <xdr:col>12</xdr:col>
                    <xdr:colOff>85725</xdr:colOff>
                    <xdr:row>27</xdr:row>
                    <xdr:rowOff>180975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11</xdr:col>
                    <xdr:colOff>28575</xdr:colOff>
                    <xdr:row>30</xdr:row>
                    <xdr:rowOff>0</xdr:rowOff>
                  </from>
                  <to>
                    <xdr:col>12</xdr:col>
                    <xdr:colOff>85725</xdr:colOff>
                    <xdr:row>30</xdr:row>
                    <xdr:rowOff>180975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11</xdr:col>
                    <xdr:colOff>28575</xdr:colOff>
                    <xdr:row>31</xdr:row>
                    <xdr:rowOff>0</xdr:rowOff>
                  </from>
                  <to>
                    <xdr:col>12</xdr:col>
                    <xdr:colOff>85725</xdr:colOff>
                    <xdr:row>31</xdr:row>
                    <xdr:rowOff>180975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9</xdr:col>
                    <xdr:colOff>47625</xdr:colOff>
                    <xdr:row>28</xdr:row>
                    <xdr:rowOff>0</xdr:rowOff>
                  </from>
                  <to>
                    <xdr:col>10</xdr:col>
                    <xdr:colOff>257175</xdr:colOff>
                    <xdr:row>29</xdr:row>
                    <xdr:rowOff>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11</xdr:col>
                    <xdr:colOff>28575</xdr:colOff>
                    <xdr:row>28</xdr:row>
                    <xdr:rowOff>0</xdr:rowOff>
                  </from>
                  <to>
                    <xdr:col>12</xdr:col>
                    <xdr:colOff>85725</xdr:colOff>
                    <xdr:row>28</xdr:row>
                    <xdr:rowOff>180975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9</xdr:col>
                    <xdr:colOff>47625</xdr:colOff>
                    <xdr:row>29</xdr:row>
                    <xdr:rowOff>0</xdr:rowOff>
                  </from>
                  <to>
                    <xdr:col>10</xdr:col>
                    <xdr:colOff>257175</xdr:colOff>
                    <xdr:row>30</xdr:row>
                    <xdr:rowOff>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11</xdr:col>
                    <xdr:colOff>28575</xdr:colOff>
                    <xdr:row>29</xdr:row>
                    <xdr:rowOff>0</xdr:rowOff>
                  </from>
                  <to>
                    <xdr:col>12</xdr:col>
                    <xdr:colOff>85725</xdr:colOff>
                    <xdr:row>29</xdr:row>
                    <xdr:rowOff>180975</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6</xdr:col>
                    <xdr:colOff>276225</xdr:colOff>
                    <xdr:row>20</xdr:row>
                    <xdr:rowOff>0</xdr:rowOff>
                  </from>
                  <to>
                    <xdr:col>8</xdr:col>
                    <xdr:colOff>19050</xdr:colOff>
                    <xdr:row>21</xdr:row>
                    <xdr:rowOff>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8</xdr:col>
                    <xdr:colOff>95250</xdr:colOff>
                    <xdr:row>20</xdr:row>
                    <xdr:rowOff>9525</xdr:rowOff>
                  </from>
                  <to>
                    <xdr:col>9</xdr:col>
                    <xdr:colOff>152400</xdr:colOff>
                    <xdr:row>21</xdr:row>
                    <xdr:rowOff>0</xdr:rowOff>
                  </to>
                </anchor>
              </controlPr>
            </control>
          </mc:Choice>
        </mc:AlternateContent>
        <mc:AlternateContent xmlns:mc="http://schemas.openxmlformats.org/markup-compatibility/2006">
          <mc:Choice Requires="x14">
            <control shapeId="4190" r:id="rId95" name="Check Box 94">
              <controlPr defaultSize="0" autoFill="0" autoLine="0" autoPict="0">
                <anchor moveWithCells="1">
                  <from>
                    <xdr:col>16</xdr:col>
                    <xdr:colOff>209550</xdr:colOff>
                    <xdr:row>20</xdr:row>
                    <xdr:rowOff>0</xdr:rowOff>
                  </from>
                  <to>
                    <xdr:col>17</xdr:col>
                    <xdr:colOff>285750</xdr:colOff>
                    <xdr:row>21</xdr:row>
                    <xdr:rowOff>0</xdr:rowOff>
                  </to>
                </anchor>
              </controlPr>
            </control>
          </mc:Choice>
        </mc:AlternateContent>
        <mc:AlternateContent xmlns:mc="http://schemas.openxmlformats.org/markup-compatibility/2006">
          <mc:Choice Requires="x14">
            <control shapeId="4191" r:id="rId96" name="Check Box 95">
              <controlPr defaultSize="0" autoFill="0" autoLine="0" autoPict="0">
                <anchor moveWithCells="1">
                  <from>
                    <xdr:col>17</xdr:col>
                    <xdr:colOff>266700</xdr:colOff>
                    <xdr:row>20</xdr:row>
                    <xdr:rowOff>0</xdr:rowOff>
                  </from>
                  <to>
                    <xdr:col>18</xdr:col>
                    <xdr:colOff>323850</xdr:colOff>
                    <xdr:row>20</xdr:row>
                    <xdr:rowOff>180975</xdr:rowOff>
                  </to>
                </anchor>
              </controlPr>
            </control>
          </mc:Choice>
        </mc:AlternateContent>
        <mc:AlternateContent xmlns:mc="http://schemas.openxmlformats.org/markup-compatibility/2006">
          <mc:Choice Requires="x14">
            <control shapeId="4192" r:id="rId97" name="Check Box 96">
              <controlPr defaultSize="0" autoFill="0" autoLine="0" autoPict="0">
                <anchor moveWithCells="1">
                  <from>
                    <xdr:col>7</xdr:col>
                    <xdr:colOff>0</xdr:colOff>
                    <xdr:row>7</xdr:row>
                    <xdr:rowOff>0</xdr:rowOff>
                  </from>
                  <to>
                    <xdr:col>7</xdr:col>
                    <xdr:colOff>295275</xdr:colOff>
                    <xdr:row>8</xdr:row>
                    <xdr:rowOff>0</xdr:rowOff>
                  </to>
                </anchor>
              </controlPr>
            </control>
          </mc:Choice>
        </mc:AlternateContent>
        <mc:AlternateContent xmlns:mc="http://schemas.openxmlformats.org/markup-compatibility/2006">
          <mc:Choice Requires="x14">
            <control shapeId="4193" r:id="rId98" name="Check Box 97">
              <controlPr defaultSize="0" autoFill="0" autoLine="0" autoPict="0">
                <anchor moveWithCells="1">
                  <from>
                    <xdr:col>8</xdr:col>
                    <xdr:colOff>85725</xdr:colOff>
                    <xdr:row>7</xdr:row>
                    <xdr:rowOff>9525</xdr:rowOff>
                  </from>
                  <to>
                    <xdr:col>9</xdr:col>
                    <xdr:colOff>152400</xdr:colOff>
                    <xdr:row>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4"/>
  <sheetViews>
    <sheetView zoomScale="115" zoomScaleNormal="115" workbookViewId="0">
      <selection sqref="A1:T1"/>
    </sheetView>
  </sheetViews>
  <sheetFormatPr defaultRowHeight="12" x14ac:dyDescent="0.2"/>
  <cols>
    <col min="1" max="20" width="4.7109375" style="97" customWidth="1"/>
    <col min="21" max="256" width="9.140625" style="97"/>
    <col min="257" max="276" width="4.7109375" style="97" customWidth="1"/>
    <col min="277" max="512" width="9.140625" style="97"/>
    <col min="513" max="532" width="4.7109375" style="97" customWidth="1"/>
    <col min="533" max="768" width="9.140625" style="97"/>
    <col min="769" max="788" width="4.7109375" style="97" customWidth="1"/>
    <col min="789" max="1024" width="9.140625" style="97"/>
    <col min="1025" max="1044" width="4.7109375" style="97" customWidth="1"/>
    <col min="1045" max="1280" width="9.140625" style="97"/>
    <col min="1281" max="1300" width="4.7109375" style="97" customWidth="1"/>
    <col min="1301" max="1536" width="9.140625" style="97"/>
    <col min="1537" max="1556" width="4.7109375" style="97" customWidth="1"/>
    <col min="1557" max="1792" width="9.140625" style="97"/>
    <col min="1793" max="1812" width="4.7109375" style="97" customWidth="1"/>
    <col min="1813" max="2048" width="9.140625" style="97"/>
    <col min="2049" max="2068" width="4.7109375" style="97" customWidth="1"/>
    <col min="2069" max="2304" width="9.140625" style="97"/>
    <col min="2305" max="2324" width="4.7109375" style="97" customWidth="1"/>
    <col min="2325" max="2560" width="9.140625" style="97"/>
    <col min="2561" max="2580" width="4.7109375" style="97" customWidth="1"/>
    <col min="2581" max="2816" width="9.140625" style="97"/>
    <col min="2817" max="2836" width="4.7109375" style="97" customWidth="1"/>
    <col min="2837" max="3072" width="9.140625" style="97"/>
    <col min="3073" max="3092" width="4.7109375" style="97" customWidth="1"/>
    <col min="3093" max="3328" width="9.140625" style="97"/>
    <col min="3329" max="3348" width="4.7109375" style="97" customWidth="1"/>
    <col min="3349" max="3584" width="9.140625" style="97"/>
    <col min="3585" max="3604" width="4.7109375" style="97" customWidth="1"/>
    <col min="3605" max="3840" width="9.140625" style="97"/>
    <col min="3841" max="3860" width="4.7109375" style="97" customWidth="1"/>
    <col min="3861" max="4096" width="9.140625" style="97"/>
    <col min="4097" max="4116" width="4.7109375" style="97" customWidth="1"/>
    <col min="4117" max="4352" width="9.140625" style="97"/>
    <col min="4353" max="4372" width="4.7109375" style="97" customWidth="1"/>
    <col min="4373" max="4608" width="9.140625" style="97"/>
    <col min="4609" max="4628" width="4.7109375" style="97" customWidth="1"/>
    <col min="4629" max="4864" width="9.140625" style="97"/>
    <col min="4865" max="4884" width="4.7109375" style="97" customWidth="1"/>
    <col min="4885" max="5120" width="9.140625" style="97"/>
    <col min="5121" max="5140" width="4.7109375" style="97" customWidth="1"/>
    <col min="5141" max="5376" width="9.140625" style="97"/>
    <col min="5377" max="5396" width="4.7109375" style="97" customWidth="1"/>
    <col min="5397" max="5632" width="9.140625" style="97"/>
    <col min="5633" max="5652" width="4.7109375" style="97" customWidth="1"/>
    <col min="5653" max="5888" width="9.140625" style="97"/>
    <col min="5889" max="5908" width="4.7109375" style="97" customWidth="1"/>
    <col min="5909" max="6144" width="9.140625" style="97"/>
    <col min="6145" max="6164" width="4.7109375" style="97" customWidth="1"/>
    <col min="6165" max="6400" width="9.140625" style="97"/>
    <col min="6401" max="6420" width="4.7109375" style="97" customWidth="1"/>
    <col min="6421" max="6656" width="9.140625" style="97"/>
    <col min="6657" max="6676" width="4.7109375" style="97" customWidth="1"/>
    <col min="6677" max="6912" width="9.140625" style="97"/>
    <col min="6913" max="6932" width="4.7109375" style="97" customWidth="1"/>
    <col min="6933" max="7168" width="9.140625" style="97"/>
    <col min="7169" max="7188" width="4.7109375" style="97" customWidth="1"/>
    <col min="7189" max="7424" width="9.140625" style="97"/>
    <col min="7425" max="7444" width="4.7109375" style="97" customWidth="1"/>
    <col min="7445" max="7680" width="9.140625" style="97"/>
    <col min="7681" max="7700" width="4.7109375" style="97" customWidth="1"/>
    <col min="7701" max="7936" width="9.140625" style="97"/>
    <col min="7937" max="7956" width="4.7109375" style="97" customWidth="1"/>
    <col min="7957" max="8192" width="9.140625" style="97"/>
    <col min="8193" max="8212" width="4.7109375" style="97" customWidth="1"/>
    <col min="8213" max="8448" width="9.140625" style="97"/>
    <col min="8449" max="8468" width="4.7109375" style="97" customWidth="1"/>
    <col min="8469" max="8704" width="9.140625" style="97"/>
    <col min="8705" max="8724" width="4.7109375" style="97" customWidth="1"/>
    <col min="8725" max="8960" width="9.140625" style="97"/>
    <col min="8961" max="8980" width="4.7109375" style="97" customWidth="1"/>
    <col min="8981" max="9216" width="9.140625" style="97"/>
    <col min="9217" max="9236" width="4.7109375" style="97" customWidth="1"/>
    <col min="9237" max="9472" width="9.140625" style="97"/>
    <col min="9473" max="9492" width="4.7109375" style="97" customWidth="1"/>
    <col min="9493" max="9728" width="9.140625" style="97"/>
    <col min="9729" max="9748" width="4.7109375" style="97" customWidth="1"/>
    <col min="9749" max="9984" width="9.140625" style="97"/>
    <col min="9985" max="10004" width="4.7109375" style="97" customWidth="1"/>
    <col min="10005" max="10240" width="9.140625" style="97"/>
    <col min="10241" max="10260" width="4.7109375" style="97" customWidth="1"/>
    <col min="10261" max="10496" width="9.140625" style="97"/>
    <col min="10497" max="10516" width="4.7109375" style="97" customWidth="1"/>
    <col min="10517" max="10752" width="9.140625" style="97"/>
    <col min="10753" max="10772" width="4.7109375" style="97" customWidth="1"/>
    <col min="10773" max="11008" width="9.140625" style="97"/>
    <col min="11009" max="11028" width="4.7109375" style="97" customWidth="1"/>
    <col min="11029" max="11264" width="9.140625" style="97"/>
    <col min="11265" max="11284" width="4.7109375" style="97" customWidth="1"/>
    <col min="11285" max="11520" width="9.140625" style="97"/>
    <col min="11521" max="11540" width="4.7109375" style="97" customWidth="1"/>
    <col min="11541" max="11776" width="9.140625" style="97"/>
    <col min="11777" max="11796" width="4.7109375" style="97" customWidth="1"/>
    <col min="11797" max="12032" width="9.140625" style="97"/>
    <col min="12033" max="12052" width="4.7109375" style="97" customWidth="1"/>
    <col min="12053" max="12288" width="9.140625" style="97"/>
    <col min="12289" max="12308" width="4.7109375" style="97" customWidth="1"/>
    <col min="12309" max="12544" width="9.140625" style="97"/>
    <col min="12545" max="12564" width="4.7109375" style="97" customWidth="1"/>
    <col min="12565" max="12800" width="9.140625" style="97"/>
    <col min="12801" max="12820" width="4.7109375" style="97" customWidth="1"/>
    <col min="12821" max="13056" width="9.140625" style="97"/>
    <col min="13057" max="13076" width="4.7109375" style="97" customWidth="1"/>
    <col min="13077" max="13312" width="9.140625" style="97"/>
    <col min="13313" max="13332" width="4.7109375" style="97" customWidth="1"/>
    <col min="13333" max="13568" width="9.140625" style="97"/>
    <col min="13569" max="13588" width="4.7109375" style="97" customWidth="1"/>
    <col min="13589" max="13824" width="9.140625" style="97"/>
    <col min="13825" max="13844" width="4.7109375" style="97" customWidth="1"/>
    <col min="13845" max="14080" width="9.140625" style="97"/>
    <col min="14081" max="14100" width="4.7109375" style="97" customWidth="1"/>
    <col min="14101" max="14336" width="9.140625" style="97"/>
    <col min="14337" max="14356" width="4.7109375" style="97" customWidth="1"/>
    <col min="14357" max="14592" width="9.140625" style="97"/>
    <col min="14593" max="14612" width="4.7109375" style="97" customWidth="1"/>
    <col min="14613" max="14848" width="9.140625" style="97"/>
    <col min="14849" max="14868" width="4.7109375" style="97" customWidth="1"/>
    <col min="14869" max="15104" width="9.140625" style="97"/>
    <col min="15105" max="15124" width="4.7109375" style="97" customWidth="1"/>
    <col min="15125" max="15360" width="9.140625" style="97"/>
    <col min="15361" max="15380" width="4.7109375" style="97" customWidth="1"/>
    <col min="15381" max="15616" width="9.140625" style="97"/>
    <col min="15617" max="15636" width="4.7109375" style="97" customWidth="1"/>
    <col min="15637" max="15872" width="9.140625" style="97"/>
    <col min="15873" max="15892" width="4.7109375" style="97" customWidth="1"/>
    <col min="15893" max="16128" width="9.140625" style="97"/>
    <col min="16129" max="16148" width="4.7109375" style="97" customWidth="1"/>
    <col min="16149" max="16384" width="9.140625" style="97"/>
  </cols>
  <sheetData>
    <row r="1" spans="1:27" ht="15" customHeight="1" x14ac:dyDescent="0.2">
      <c r="A1" s="384" t="s">
        <v>370</v>
      </c>
      <c r="B1" s="384"/>
      <c r="C1" s="384"/>
      <c r="D1" s="384"/>
      <c r="E1" s="384"/>
      <c r="F1" s="384"/>
      <c r="G1" s="384"/>
      <c r="H1" s="384"/>
      <c r="I1" s="384"/>
      <c r="J1" s="384"/>
      <c r="K1" s="384"/>
      <c r="L1" s="384"/>
      <c r="M1" s="384"/>
      <c r="N1" s="384"/>
      <c r="O1" s="384"/>
      <c r="P1" s="384"/>
      <c r="Q1" s="384"/>
      <c r="R1" s="384"/>
      <c r="S1" s="384"/>
      <c r="T1" s="384"/>
      <c r="U1" s="96"/>
      <c r="V1" s="96"/>
      <c r="W1" s="96"/>
      <c r="X1" s="96"/>
      <c r="Y1" s="96"/>
      <c r="Z1" s="96"/>
      <c r="AA1" s="96"/>
    </row>
    <row r="2" spans="1:27" ht="15" customHeight="1" x14ac:dyDescent="0.25">
      <c r="A2" s="385" t="s">
        <v>107</v>
      </c>
      <c r="B2" s="385"/>
      <c r="C2" s="385"/>
      <c r="D2" s="385"/>
      <c r="E2" s="385"/>
      <c r="F2" s="385"/>
      <c r="G2" s="385"/>
      <c r="H2" s="385"/>
      <c r="I2" s="385"/>
      <c r="J2" s="385"/>
      <c r="K2" s="385"/>
      <c r="L2" s="385"/>
      <c r="M2" s="385"/>
      <c r="N2" s="385"/>
      <c r="O2" s="385"/>
      <c r="P2" s="385"/>
      <c r="Q2" s="385"/>
      <c r="R2" s="385"/>
      <c r="S2" s="385"/>
      <c r="T2" s="385"/>
      <c r="U2" s="96"/>
      <c r="V2" s="96"/>
      <c r="W2" s="96"/>
      <c r="X2" s="96"/>
      <c r="Y2" s="96"/>
      <c r="Z2" s="96"/>
      <c r="AA2" s="96"/>
    </row>
    <row r="3" spans="1:27" ht="15" customHeight="1" x14ac:dyDescent="0.2">
      <c r="A3" s="386" t="s">
        <v>421</v>
      </c>
      <c r="B3" s="386"/>
      <c r="C3" s="386"/>
      <c r="D3" s="386"/>
      <c r="E3" s="386"/>
      <c r="F3" s="386"/>
      <c r="G3" s="386"/>
      <c r="H3" s="386"/>
      <c r="I3" s="386"/>
      <c r="J3" s="386"/>
      <c r="K3" s="386"/>
      <c r="L3" s="386"/>
      <c r="M3" s="386"/>
      <c r="N3" s="386"/>
      <c r="O3" s="386"/>
      <c r="P3" s="386"/>
      <c r="Q3" s="386"/>
      <c r="R3" s="386"/>
      <c r="S3" s="386"/>
      <c r="T3" s="386"/>
      <c r="U3" s="96"/>
      <c r="V3" s="96"/>
      <c r="W3" s="96"/>
      <c r="X3" s="96"/>
      <c r="Y3" s="96"/>
      <c r="Z3" s="96"/>
      <c r="AA3" s="96"/>
    </row>
    <row r="4" spans="1:27" ht="14.1" customHeight="1" x14ac:dyDescent="0.2">
      <c r="A4" s="387" t="s">
        <v>165</v>
      </c>
      <c r="B4" s="388"/>
      <c r="C4" s="389" t="str">
        <f>IF('Client Info'!B2="","",'Client Info'!B2)</f>
        <v/>
      </c>
      <c r="D4" s="390"/>
      <c r="E4" s="390"/>
      <c r="F4" s="390"/>
      <c r="G4" s="390"/>
      <c r="H4" s="390"/>
      <c r="I4" s="391" t="s">
        <v>157</v>
      </c>
      <c r="J4" s="393" t="str">
        <f>IF('Client Info'!B6="","",'Client Info'!B6)</f>
        <v/>
      </c>
      <c r="K4" s="393"/>
      <c r="L4" s="393"/>
      <c r="M4" s="393"/>
      <c r="N4" s="393"/>
      <c r="O4" s="397" t="s">
        <v>214</v>
      </c>
      <c r="P4" s="397"/>
      <c r="Q4" s="397"/>
      <c r="R4" s="395" t="s">
        <v>215</v>
      </c>
      <c r="S4" s="395"/>
      <c r="T4" s="395"/>
      <c r="U4" s="96"/>
      <c r="V4" s="96"/>
      <c r="W4" s="96"/>
      <c r="X4" s="96"/>
      <c r="Y4" s="96"/>
      <c r="Z4" s="96"/>
      <c r="AA4" s="96"/>
    </row>
    <row r="5" spans="1:27" ht="14.1" customHeight="1" x14ac:dyDescent="0.2">
      <c r="A5" s="387"/>
      <c r="B5" s="388"/>
      <c r="C5" s="389"/>
      <c r="D5" s="390"/>
      <c r="E5" s="390"/>
      <c r="F5" s="390"/>
      <c r="G5" s="390"/>
      <c r="H5" s="390"/>
      <c r="I5" s="392"/>
      <c r="J5" s="394"/>
      <c r="K5" s="394"/>
      <c r="L5" s="394"/>
      <c r="M5" s="394"/>
      <c r="N5" s="394"/>
      <c r="O5" s="398" t="str">
        <f>IF('Client Info'!B9="","",'Client Info'!B9)</f>
        <v/>
      </c>
      <c r="P5" s="398"/>
      <c r="Q5" s="398"/>
      <c r="R5" s="396" t="str">
        <f>IF('Client Info'!B11="","",'Client Info'!B11)</f>
        <v/>
      </c>
      <c r="S5" s="396"/>
      <c r="T5" s="396"/>
      <c r="U5" s="96"/>
      <c r="V5" s="96"/>
      <c r="W5" s="96"/>
      <c r="X5" s="96"/>
      <c r="Y5" s="96"/>
      <c r="Z5" s="96"/>
      <c r="AA5" s="96"/>
    </row>
    <row r="6" spans="1:27" ht="15" customHeight="1" x14ac:dyDescent="0.2">
      <c r="A6" s="399" t="s">
        <v>422</v>
      </c>
      <c r="B6" s="400"/>
      <c r="C6" s="400"/>
      <c r="D6" s="400"/>
      <c r="E6" s="400"/>
      <c r="F6" s="400"/>
      <c r="G6" s="400"/>
      <c r="H6" s="400"/>
      <c r="I6" s="400"/>
      <c r="J6" s="400"/>
      <c r="K6" s="400"/>
      <c r="L6" s="400"/>
      <c r="M6" s="400"/>
      <c r="N6" s="400"/>
      <c r="O6" s="400"/>
      <c r="P6" s="400"/>
      <c r="Q6" s="400"/>
      <c r="R6" s="400"/>
      <c r="S6" s="400"/>
      <c r="T6" s="401"/>
      <c r="U6" s="96"/>
      <c r="V6" s="96"/>
      <c r="W6" s="96"/>
      <c r="X6" s="96"/>
      <c r="Y6" s="96"/>
      <c r="Z6" s="96"/>
      <c r="AA6" s="96"/>
    </row>
    <row r="7" spans="1:27" ht="15" customHeight="1" x14ac:dyDescent="0.2">
      <c r="A7" s="222"/>
      <c r="B7" s="402" t="s">
        <v>434</v>
      </c>
      <c r="C7" s="402"/>
      <c r="D7" s="402"/>
      <c r="E7" s="402"/>
      <c r="F7" s="402"/>
      <c r="G7" s="402"/>
      <c r="H7" s="402"/>
      <c r="I7" s="402"/>
      <c r="J7" s="402"/>
      <c r="K7" s="402"/>
      <c r="L7" s="402"/>
      <c r="M7" s="402"/>
      <c r="N7" s="403"/>
      <c r="O7" s="404" t="s">
        <v>216</v>
      </c>
      <c r="P7" s="404"/>
      <c r="Q7" s="404"/>
      <c r="R7" s="404" t="s">
        <v>217</v>
      </c>
      <c r="S7" s="404"/>
      <c r="T7" s="404"/>
      <c r="U7" s="96"/>
      <c r="V7" s="96"/>
      <c r="W7" s="96"/>
      <c r="X7" s="96"/>
      <c r="Y7" s="96"/>
      <c r="Z7" s="96"/>
      <c r="AA7" s="96"/>
    </row>
    <row r="8" spans="1:27" ht="36" customHeight="1" x14ac:dyDescent="0.2">
      <c r="A8" s="95" t="s">
        <v>146</v>
      </c>
      <c r="B8" s="383" t="s">
        <v>431</v>
      </c>
      <c r="C8" s="383"/>
      <c r="D8" s="383"/>
      <c r="E8" s="383"/>
      <c r="F8" s="383"/>
      <c r="G8" s="383"/>
      <c r="H8" s="383"/>
      <c r="I8" s="383"/>
      <c r="J8" s="383"/>
      <c r="K8" s="383"/>
      <c r="L8" s="383"/>
      <c r="M8" s="383"/>
      <c r="N8" s="365"/>
      <c r="O8" s="374" t="s">
        <v>218</v>
      </c>
      <c r="P8" s="374"/>
      <c r="Q8" s="374"/>
      <c r="R8" s="374" t="s">
        <v>218</v>
      </c>
      <c r="S8" s="374"/>
      <c r="T8" s="374"/>
      <c r="U8" s="96"/>
      <c r="V8" s="96"/>
      <c r="W8" s="96"/>
      <c r="X8" s="96"/>
      <c r="Y8" s="96"/>
      <c r="Z8" s="96"/>
      <c r="AA8" s="96"/>
    </row>
    <row r="9" spans="1:27" ht="15" customHeight="1" x14ac:dyDescent="0.2">
      <c r="A9" s="95" t="s">
        <v>147</v>
      </c>
      <c r="B9" s="365" t="s">
        <v>437</v>
      </c>
      <c r="C9" s="366"/>
      <c r="D9" s="366"/>
      <c r="E9" s="366"/>
      <c r="F9" s="366"/>
      <c r="G9" s="366"/>
      <c r="H9" s="366"/>
      <c r="I9" s="366"/>
      <c r="J9" s="366"/>
      <c r="K9" s="366"/>
      <c r="L9" s="366"/>
      <c r="M9" s="366"/>
      <c r="N9" s="366"/>
      <c r="O9" s="368"/>
      <c r="P9" s="368"/>
      <c r="Q9" s="368"/>
      <c r="R9" s="368"/>
      <c r="S9" s="368"/>
      <c r="T9" s="368"/>
      <c r="U9" s="96"/>
      <c r="V9" s="96"/>
      <c r="W9" s="96"/>
      <c r="X9" s="96"/>
      <c r="Y9" s="96"/>
      <c r="Z9" s="96"/>
      <c r="AA9" s="96"/>
    </row>
    <row r="10" spans="1:27" ht="36" customHeight="1" x14ac:dyDescent="0.2">
      <c r="A10" s="95" t="s">
        <v>219</v>
      </c>
      <c r="B10" s="383" t="s">
        <v>436</v>
      </c>
      <c r="C10" s="383"/>
      <c r="D10" s="383"/>
      <c r="E10" s="383"/>
      <c r="F10" s="383"/>
      <c r="G10" s="383"/>
      <c r="H10" s="383"/>
      <c r="I10" s="383"/>
      <c r="J10" s="383"/>
      <c r="K10" s="383"/>
      <c r="L10" s="383"/>
      <c r="M10" s="383"/>
      <c r="N10" s="365"/>
      <c r="O10" s="374" t="s">
        <v>218</v>
      </c>
      <c r="P10" s="374"/>
      <c r="Q10" s="374"/>
      <c r="R10" s="374" t="s">
        <v>218</v>
      </c>
      <c r="S10" s="374"/>
      <c r="T10" s="374"/>
      <c r="U10" s="96"/>
      <c r="V10" s="96"/>
      <c r="W10" s="96"/>
      <c r="X10" s="96"/>
      <c r="Y10" s="96"/>
      <c r="Z10" s="96"/>
      <c r="AA10" s="96"/>
    </row>
    <row r="11" spans="1:27" ht="24" customHeight="1" x14ac:dyDescent="0.2">
      <c r="A11" s="95" t="s">
        <v>220</v>
      </c>
      <c r="B11" s="365" t="s">
        <v>433</v>
      </c>
      <c r="C11" s="366"/>
      <c r="D11" s="366"/>
      <c r="E11" s="366"/>
      <c r="F11" s="366"/>
      <c r="G11" s="366"/>
      <c r="H11" s="366"/>
      <c r="I11" s="366"/>
      <c r="J11" s="366"/>
      <c r="K11" s="366"/>
      <c r="L11" s="366"/>
      <c r="M11" s="366"/>
      <c r="N11" s="366"/>
      <c r="O11" s="368"/>
      <c r="P11" s="368"/>
      <c r="Q11" s="368"/>
      <c r="R11" s="368"/>
      <c r="S11" s="368"/>
      <c r="T11" s="368"/>
      <c r="U11" s="96"/>
      <c r="V11" s="96"/>
      <c r="W11" s="96"/>
      <c r="X11" s="96"/>
      <c r="Y11" s="96"/>
      <c r="Z11" s="96"/>
      <c r="AA11" s="96"/>
    </row>
    <row r="12" spans="1:27" ht="36" customHeight="1" x14ac:dyDescent="0.2">
      <c r="A12" s="95" t="s">
        <v>221</v>
      </c>
      <c r="B12" s="383" t="s">
        <v>432</v>
      </c>
      <c r="C12" s="383"/>
      <c r="D12" s="383"/>
      <c r="E12" s="383"/>
      <c r="F12" s="383"/>
      <c r="G12" s="383"/>
      <c r="H12" s="383"/>
      <c r="I12" s="383"/>
      <c r="J12" s="383"/>
      <c r="K12" s="383"/>
      <c r="L12" s="383"/>
      <c r="M12" s="383"/>
      <c r="N12" s="365"/>
      <c r="O12" s="368"/>
      <c r="P12" s="368"/>
      <c r="Q12" s="368"/>
      <c r="R12" s="368"/>
      <c r="S12" s="368"/>
      <c r="T12" s="368"/>
      <c r="U12" s="96"/>
      <c r="V12" s="96"/>
      <c r="W12" s="96"/>
      <c r="X12" s="96"/>
      <c r="Y12" s="96"/>
      <c r="Z12" s="96"/>
      <c r="AA12" s="96"/>
    </row>
    <row r="13" spans="1:27" ht="24" customHeight="1" x14ac:dyDescent="0.2">
      <c r="A13" s="95" t="s">
        <v>222</v>
      </c>
      <c r="B13" s="365" t="s">
        <v>423</v>
      </c>
      <c r="C13" s="366"/>
      <c r="D13" s="366"/>
      <c r="E13" s="366"/>
      <c r="F13" s="366"/>
      <c r="G13" s="366"/>
      <c r="H13" s="366"/>
      <c r="I13" s="366"/>
      <c r="J13" s="366"/>
      <c r="K13" s="366"/>
      <c r="L13" s="366"/>
      <c r="M13" s="366"/>
      <c r="N13" s="366"/>
      <c r="O13" s="382"/>
      <c r="P13" s="379"/>
      <c r="Q13" s="221" t="s">
        <v>227</v>
      </c>
      <c r="R13" s="382"/>
      <c r="S13" s="379"/>
      <c r="T13" s="221" t="s">
        <v>227</v>
      </c>
      <c r="U13" s="96"/>
      <c r="V13" s="96"/>
      <c r="W13" s="96"/>
      <c r="X13" s="96"/>
      <c r="Y13" s="96"/>
      <c r="Z13" s="96"/>
      <c r="AA13" s="96"/>
    </row>
    <row r="14" spans="1:27" ht="24" customHeight="1" x14ac:dyDescent="0.2">
      <c r="A14" s="95" t="s">
        <v>223</v>
      </c>
      <c r="B14" s="383" t="s">
        <v>424</v>
      </c>
      <c r="C14" s="383"/>
      <c r="D14" s="383"/>
      <c r="E14" s="383"/>
      <c r="F14" s="383"/>
      <c r="G14" s="383"/>
      <c r="H14" s="383"/>
      <c r="I14" s="383"/>
      <c r="J14" s="383"/>
      <c r="K14" s="383"/>
      <c r="L14" s="383"/>
      <c r="M14" s="383"/>
      <c r="N14" s="365"/>
      <c r="O14" s="382"/>
      <c r="P14" s="379"/>
      <c r="Q14" s="221" t="s">
        <v>227</v>
      </c>
      <c r="R14" s="382"/>
      <c r="S14" s="379"/>
      <c r="T14" s="221" t="s">
        <v>227</v>
      </c>
      <c r="U14" s="96"/>
      <c r="V14" s="96"/>
      <c r="W14" s="96"/>
      <c r="X14" s="96"/>
      <c r="Y14" s="96"/>
      <c r="Z14" s="96"/>
      <c r="AA14" s="96"/>
    </row>
    <row r="15" spans="1:27" ht="24" customHeight="1" x14ac:dyDescent="0.2">
      <c r="A15" s="95" t="s">
        <v>224</v>
      </c>
      <c r="B15" s="383" t="s">
        <v>429</v>
      </c>
      <c r="C15" s="383"/>
      <c r="D15" s="383"/>
      <c r="E15" s="383"/>
      <c r="F15" s="383"/>
      <c r="G15" s="383"/>
      <c r="H15" s="383"/>
      <c r="I15" s="383"/>
      <c r="J15" s="383"/>
      <c r="K15" s="383"/>
      <c r="L15" s="383"/>
      <c r="M15" s="383"/>
      <c r="N15" s="365"/>
      <c r="O15" s="374" t="s">
        <v>218</v>
      </c>
      <c r="P15" s="374"/>
      <c r="Q15" s="374"/>
      <c r="R15" s="374" t="s">
        <v>218</v>
      </c>
      <c r="S15" s="374"/>
      <c r="T15" s="374"/>
      <c r="U15" s="96"/>
      <c r="V15" s="96"/>
      <c r="W15" s="96"/>
      <c r="X15" s="96"/>
      <c r="Y15" s="96"/>
      <c r="Z15" s="96"/>
      <c r="AA15" s="96"/>
    </row>
    <row r="16" spans="1:27" ht="15" customHeight="1" x14ac:dyDescent="0.2">
      <c r="A16" s="95"/>
      <c r="B16" s="365" t="s">
        <v>425</v>
      </c>
      <c r="C16" s="366"/>
      <c r="D16" s="366"/>
      <c r="E16" s="366"/>
      <c r="F16" s="366"/>
      <c r="G16" s="366"/>
      <c r="H16" s="366"/>
      <c r="I16" s="366"/>
      <c r="J16" s="366"/>
      <c r="K16" s="366"/>
      <c r="L16" s="366"/>
      <c r="M16" s="366"/>
      <c r="N16" s="366"/>
      <c r="O16" s="374" t="s">
        <v>233</v>
      </c>
      <c r="P16" s="374"/>
      <c r="Q16" s="374"/>
      <c r="R16" s="374" t="s">
        <v>233</v>
      </c>
      <c r="S16" s="374"/>
      <c r="T16" s="374"/>
      <c r="U16" s="96"/>
      <c r="V16" s="96"/>
      <c r="W16" s="96"/>
      <c r="X16" s="96"/>
      <c r="Y16" s="96"/>
      <c r="Z16" s="96"/>
      <c r="AA16" s="96"/>
    </row>
    <row r="17" spans="1:27" ht="24" customHeight="1" x14ac:dyDescent="0.2">
      <c r="A17" s="95" t="s">
        <v>225</v>
      </c>
      <c r="B17" s="365" t="s">
        <v>427</v>
      </c>
      <c r="C17" s="366"/>
      <c r="D17" s="366"/>
      <c r="E17" s="366"/>
      <c r="F17" s="366"/>
      <c r="G17" s="366"/>
      <c r="H17" s="366"/>
      <c r="I17" s="366"/>
      <c r="J17" s="366"/>
      <c r="K17" s="366"/>
      <c r="L17" s="366"/>
      <c r="M17" s="366"/>
      <c r="N17" s="366"/>
      <c r="O17" s="382"/>
      <c r="P17" s="379"/>
      <c r="Q17" s="221" t="s">
        <v>227</v>
      </c>
      <c r="R17" s="382"/>
      <c r="S17" s="379"/>
      <c r="T17" s="221" t="s">
        <v>227</v>
      </c>
      <c r="U17" s="96"/>
      <c r="V17" s="96"/>
      <c r="W17" s="96"/>
      <c r="X17" s="96"/>
      <c r="Y17" s="96"/>
      <c r="Z17" s="96"/>
      <c r="AA17" s="96"/>
    </row>
    <row r="18" spans="1:27" ht="24" customHeight="1" x14ac:dyDescent="0.2">
      <c r="A18" s="95" t="s">
        <v>226</v>
      </c>
      <c r="B18" s="365" t="s">
        <v>428</v>
      </c>
      <c r="C18" s="366"/>
      <c r="D18" s="366"/>
      <c r="E18" s="366"/>
      <c r="F18" s="366"/>
      <c r="G18" s="366"/>
      <c r="H18" s="366"/>
      <c r="I18" s="366"/>
      <c r="J18" s="366"/>
      <c r="K18" s="366"/>
      <c r="L18" s="366"/>
      <c r="M18" s="366"/>
      <c r="N18" s="366"/>
      <c r="O18" s="374" t="s">
        <v>218</v>
      </c>
      <c r="P18" s="374"/>
      <c r="Q18" s="374"/>
      <c r="R18" s="374" t="s">
        <v>218</v>
      </c>
      <c r="S18" s="374"/>
      <c r="T18" s="374"/>
      <c r="U18" s="96"/>
      <c r="V18" s="96"/>
      <c r="W18" s="96"/>
      <c r="X18" s="96"/>
      <c r="Y18" s="96"/>
      <c r="Z18" s="96"/>
      <c r="AA18" s="96"/>
    </row>
    <row r="19" spans="1:27" ht="15" customHeight="1" x14ac:dyDescent="0.2">
      <c r="A19" s="95"/>
      <c r="B19" s="365" t="s">
        <v>426</v>
      </c>
      <c r="C19" s="366"/>
      <c r="D19" s="366"/>
      <c r="E19" s="366"/>
      <c r="F19" s="366"/>
      <c r="G19" s="366"/>
      <c r="H19" s="366"/>
      <c r="I19" s="366"/>
      <c r="J19" s="366"/>
      <c r="K19" s="366"/>
      <c r="L19" s="366"/>
      <c r="M19" s="366"/>
      <c r="N19" s="366"/>
      <c r="O19" s="374" t="s">
        <v>231</v>
      </c>
      <c r="P19" s="374"/>
      <c r="Q19" s="374"/>
      <c r="R19" s="374" t="s">
        <v>231</v>
      </c>
      <c r="S19" s="374"/>
      <c r="T19" s="374"/>
      <c r="U19" s="96"/>
      <c r="V19" s="96"/>
      <c r="W19" s="96"/>
      <c r="X19" s="96"/>
      <c r="Y19" s="96"/>
      <c r="Z19" s="96"/>
      <c r="AA19" s="96"/>
    </row>
    <row r="20" spans="1:27" ht="24" customHeight="1" x14ac:dyDescent="0.2">
      <c r="A20" s="95" t="s">
        <v>228</v>
      </c>
      <c r="B20" s="365" t="s">
        <v>439</v>
      </c>
      <c r="C20" s="366"/>
      <c r="D20" s="366"/>
      <c r="E20" s="366"/>
      <c r="F20" s="366"/>
      <c r="G20" s="366"/>
      <c r="H20" s="366"/>
      <c r="I20" s="366"/>
      <c r="J20" s="366"/>
      <c r="K20" s="366"/>
      <c r="L20" s="366"/>
      <c r="M20" s="366"/>
      <c r="N20" s="366"/>
      <c r="O20" s="382"/>
      <c r="P20" s="379"/>
      <c r="Q20" s="221" t="s">
        <v>227</v>
      </c>
      <c r="R20" s="382"/>
      <c r="S20" s="379"/>
      <c r="T20" s="221" t="s">
        <v>227</v>
      </c>
      <c r="U20" s="96"/>
      <c r="V20" s="96"/>
      <c r="W20" s="96"/>
      <c r="X20" s="96"/>
      <c r="Y20" s="96"/>
      <c r="Z20" s="96"/>
      <c r="AA20" s="96"/>
    </row>
    <row r="21" spans="1:27" ht="15" customHeight="1" x14ac:dyDescent="0.2">
      <c r="A21" s="95" t="s">
        <v>229</v>
      </c>
      <c r="B21" s="369" t="s">
        <v>236</v>
      </c>
      <c r="C21" s="369"/>
      <c r="D21" s="369"/>
      <c r="E21" s="369"/>
      <c r="F21" s="369"/>
      <c r="G21" s="369"/>
      <c r="H21" s="369"/>
      <c r="I21" s="369"/>
      <c r="J21" s="369"/>
      <c r="K21" s="379"/>
      <c r="L21" s="379"/>
      <c r="M21" s="379"/>
      <c r="N21" s="379"/>
      <c r="O21" s="379"/>
      <c r="P21" s="379"/>
      <c r="Q21" s="379"/>
      <c r="R21" s="379"/>
      <c r="S21" s="379"/>
      <c r="T21" s="380"/>
      <c r="U21" s="96"/>
      <c r="V21" s="96"/>
      <c r="W21" s="96"/>
      <c r="X21" s="96"/>
      <c r="Y21" s="96"/>
      <c r="Z21" s="96"/>
      <c r="AA21" s="96"/>
    </row>
    <row r="22" spans="1:27" s="226" customFormat="1" ht="24" customHeight="1" x14ac:dyDescent="0.2">
      <c r="A22" s="95" t="s">
        <v>230</v>
      </c>
      <c r="B22" s="369" t="s">
        <v>440</v>
      </c>
      <c r="C22" s="369"/>
      <c r="D22" s="369"/>
      <c r="E22" s="369"/>
      <c r="F22" s="369"/>
      <c r="G22" s="369"/>
      <c r="H22" s="369"/>
      <c r="I22" s="369"/>
      <c r="J22" s="369"/>
      <c r="K22" s="369"/>
      <c r="L22" s="369"/>
      <c r="M22" s="369"/>
      <c r="N22" s="369"/>
      <c r="O22" s="381"/>
      <c r="P22" s="381"/>
      <c r="Q22" s="381"/>
      <c r="R22" s="381"/>
      <c r="S22" s="381"/>
      <c r="T22" s="381"/>
      <c r="U22" s="225"/>
      <c r="V22" s="225"/>
      <c r="W22" s="225"/>
      <c r="X22" s="225"/>
      <c r="Y22" s="225"/>
      <c r="Z22" s="225"/>
      <c r="AA22" s="225"/>
    </row>
    <row r="23" spans="1:27" ht="15" customHeight="1" x14ac:dyDescent="0.2">
      <c r="A23" s="95"/>
      <c r="B23" s="375" t="s">
        <v>238</v>
      </c>
      <c r="C23" s="375"/>
      <c r="D23" s="375"/>
      <c r="E23" s="375"/>
      <c r="F23" s="376"/>
      <c r="G23" s="376"/>
      <c r="H23" s="376"/>
      <c r="I23" s="376"/>
      <c r="J23" s="376"/>
      <c r="K23" s="377" t="s">
        <v>441</v>
      </c>
      <c r="L23" s="377"/>
      <c r="M23" s="376"/>
      <c r="N23" s="378"/>
      <c r="O23" s="374" t="s">
        <v>218</v>
      </c>
      <c r="P23" s="374"/>
      <c r="Q23" s="374"/>
      <c r="R23" s="374" t="s">
        <v>218</v>
      </c>
      <c r="S23" s="374"/>
      <c r="T23" s="374"/>
      <c r="U23" s="96"/>
      <c r="V23" s="96"/>
      <c r="W23" s="96"/>
      <c r="X23" s="96"/>
      <c r="Y23" s="96"/>
      <c r="Z23" s="96"/>
      <c r="AA23" s="96"/>
    </row>
    <row r="24" spans="1:27" ht="15" customHeight="1" x14ac:dyDescent="0.2">
      <c r="A24" s="95"/>
      <c r="B24" s="375" t="s">
        <v>239</v>
      </c>
      <c r="C24" s="375"/>
      <c r="D24" s="375"/>
      <c r="E24" s="375"/>
      <c r="F24" s="376"/>
      <c r="G24" s="376"/>
      <c r="H24" s="376"/>
      <c r="I24" s="376"/>
      <c r="J24" s="376"/>
      <c r="K24" s="377" t="s">
        <v>441</v>
      </c>
      <c r="L24" s="377"/>
      <c r="M24" s="376"/>
      <c r="N24" s="378"/>
      <c r="O24" s="374" t="s">
        <v>218</v>
      </c>
      <c r="P24" s="374"/>
      <c r="Q24" s="374"/>
      <c r="R24" s="374" t="s">
        <v>218</v>
      </c>
      <c r="S24" s="374"/>
      <c r="T24" s="374"/>
      <c r="U24" s="96"/>
      <c r="V24" s="96"/>
      <c r="W24" s="96"/>
      <c r="X24" s="96"/>
      <c r="Y24" s="96"/>
      <c r="Z24" s="96"/>
      <c r="AA24" s="96"/>
    </row>
    <row r="25" spans="1:27" ht="15" customHeight="1" x14ac:dyDescent="0.2">
      <c r="A25" s="95"/>
      <c r="B25" s="375" t="s">
        <v>240</v>
      </c>
      <c r="C25" s="375"/>
      <c r="D25" s="375"/>
      <c r="E25" s="375"/>
      <c r="F25" s="376"/>
      <c r="G25" s="376"/>
      <c r="H25" s="376"/>
      <c r="I25" s="376"/>
      <c r="J25" s="376"/>
      <c r="K25" s="377" t="s">
        <v>441</v>
      </c>
      <c r="L25" s="377"/>
      <c r="M25" s="376"/>
      <c r="N25" s="378"/>
      <c r="O25" s="374" t="s">
        <v>218</v>
      </c>
      <c r="P25" s="374"/>
      <c r="Q25" s="374"/>
      <c r="R25" s="374" t="s">
        <v>218</v>
      </c>
      <c r="S25" s="374"/>
      <c r="T25" s="374"/>
      <c r="U25" s="96"/>
      <c r="V25" s="96"/>
      <c r="W25" s="96"/>
      <c r="X25" s="96"/>
      <c r="Y25" s="96"/>
      <c r="Z25" s="96"/>
      <c r="AA25" s="96"/>
    </row>
    <row r="26" spans="1:27" ht="15" customHeight="1" x14ac:dyDescent="0.2">
      <c r="A26" s="95"/>
      <c r="B26" s="375" t="s">
        <v>241</v>
      </c>
      <c r="C26" s="375"/>
      <c r="D26" s="375"/>
      <c r="E26" s="375"/>
      <c r="F26" s="376"/>
      <c r="G26" s="376"/>
      <c r="H26" s="376"/>
      <c r="I26" s="376"/>
      <c r="J26" s="376"/>
      <c r="K26" s="377" t="s">
        <v>441</v>
      </c>
      <c r="L26" s="377"/>
      <c r="M26" s="376"/>
      <c r="N26" s="378"/>
      <c r="O26" s="374" t="s">
        <v>218</v>
      </c>
      <c r="P26" s="374"/>
      <c r="Q26" s="374"/>
      <c r="R26" s="374" t="s">
        <v>218</v>
      </c>
      <c r="S26" s="374"/>
      <c r="T26" s="374"/>
      <c r="U26" s="96"/>
      <c r="V26" s="96"/>
      <c r="W26" s="96"/>
      <c r="X26" s="96"/>
      <c r="Y26" s="96"/>
      <c r="Z26" s="96"/>
      <c r="AA26" s="96"/>
    </row>
    <row r="27" spans="1:27" ht="24" customHeight="1" x14ac:dyDescent="0.2">
      <c r="A27" s="95" t="s">
        <v>232</v>
      </c>
      <c r="B27" s="369" t="s">
        <v>438</v>
      </c>
      <c r="C27" s="369"/>
      <c r="D27" s="369"/>
      <c r="E27" s="369"/>
      <c r="F27" s="369"/>
      <c r="G27" s="369"/>
      <c r="H27" s="369"/>
      <c r="I27" s="369"/>
      <c r="J27" s="369"/>
      <c r="K27" s="369"/>
      <c r="L27" s="369"/>
      <c r="M27" s="369"/>
      <c r="N27" s="370"/>
      <c r="O27" s="368"/>
      <c r="P27" s="368"/>
      <c r="Q27" s="368"/>
      <c r="R27" s="368"/>
      <c r="S27" s="368"/>
      <c r="T27" s="368"/>
      <c r="U27" s="96"/>
      <c r="V27" s="96"/>
      <c r="W27" s="96"/>
      <c r="X27" s="96"/>
      <c r="Y27" s="96"/>
      <c r="Z27" s="96"/>
      <c r="AA27" s="96"/>
    </row>
    <row r="28" spans="1:27" ht="24" customHeight="1" x14ac:dyDescent="0.2">
      <c r="A28" s="95" t="s">
        <v>234</v>
      </c>
      <c r="B28" s="365" t="s">
        <v>435</v>
      </c>
      <c r="C28" s="366"/>
      <c r="D28" s="366"/>
      <c r="E28" s="366"/>
      <c r="F28" s="366"/>
      <c r="G28" s="366"/>
      <c r="H28" s="366"/>
      <c r="I28" s="366"/>
      <c r="J28" s="366"/>
      <c r="K28" s="366"/>
      <c r="L28" s="366"/>
      <c r="M28" s="366"/>
      <c r="N28" s="366"/>
      <c r="O28" s="368"/>
      <c r="P28" s="368"/>
      <c r="Q28" s="368"/>
      <c r="R28" s="368"/>
      <c r="S28" s="368"/>
      <c r="T28" s="368"/>
      <c r="U28" s="96"/>
      <c r="V28" s="96"/>
      <c r="W28" s="96"/>
      <c r="X28" s="96"/>
      <c r="Y28" s="96"/>
      <c r="Z28" s="96"/>
      <c r="AA28" s="96"/>
    </row>
    <row r="29" spans="1:27" ht="15" customHeight="1" x14ac:dyDescent="0.2">
      <c r="A29" s="95"/>
      <c r="B29" s="375" t="s">
        <v>238</v>
      </c>
      <c r="C29" s="375"/>
      <c r="D29" s="375"/>
      <c r="E29" s="375"/>
      <c r="F29" s="376"/>
      <c r="G29" s="376"/>
      <c r="H29" s="376"/>
      <c r="I29" s="376"/>
      <c r="J29" s="376"/>
      <c r="K29" s="377" t="s">
        <v>441</v>
      </c>
      <c r="L29" s="377"/>
      <c r="M29" s="376"/>
      <c r="N29" s="378"/>
      <c r="O29" s="374" t="s">
        <v>218</v>
      </c>
      <c r="P29" s="374"/>
      <c r="Q29" s="374"/>
      <c r="R29" s="374" t="s">
        <v>218</v>
      </c>
      <c r="S29" s="374"/>
      <c r="T29" s="374"/>
      <c r="U29" s="96"/>
      <c r="V29" s="96"/>
      <c r="W29" s="96"/>
      <c r="X29" s="96"/>
      <c r="Y29" s="96"/>
      <c r="Z29" s="96"/>
      <c r="AA29" s="96"/>
    </row>
    <row r="30" spans="1:27" ht="15" customHeight="1" x14ac:dyDescent="0.2">
      <c r="A30" s="95"/>
      <c r="B30" s="375" t="s">
        <v>239</v>
      </c>
      <c r="C30" s="375"/>
      <c r="D30" s="375"/>
      <c r="E30" s="375"/>
      <c r="F30" s="376"/>
      <c r="G30" s="376"/>
      <c r="H30" s="376"/>
      <c r="I30" s="376"/>
      <c r="J30" s="376"/>
      <c r="K30" s="377" t="s">
        <v>441</v>
      </c>
      <c r="L30" s="377"/>
      <c r="M30" s="376"/>
      <c r="N30" s="378"/>
      <c r="O30" s="374" t="s">
        <v>218</v>
      </c>
      <c r="P30" s="374"/>
      <c r="Q30" s="374"/>
      <c r="R30" s="374" t="s">
        <v>218</v>
      </c>
      <c r="S30" s="374"/>
      <c r="T30" s="374"/>
      <c r="U30" s="96"/>
      <c r="V30" s="96"/>
      <c r="W30" s="96"/>
      <c r="X30" s="96"/>
      <c r="Y30" s="96"/>
      <c r="Z30" s="96"/>
      <c r="AA30" s="96"/>
    </row>
    <row r="31" spans="1:27" ht="15" customHeight="1" x14ac:dyDescent="0.2">
      <c r="A31" s="95"/>
      <c r="B31" s="375" t="s">
        <v>240</v>
      </c>
      <c r="C31" s="375"/>
      <c r="D31" s="375"/>
      <c r="E31" s="375"/>
      <c r="F31" s="376"/>
      <c r="G31" s="376"/>
      <c r="H31" s="376"/>
      <c r="I31" s="376"/>
      <c r="J31" s="376"/>
      <c r="K31" s="377" t="s">
        <v>441</v>
      </c>
      <c r="L31" s="377"/>
      <c r="M31" s="376"/>
      <c r="N31" s="378"/>
      <c r="O31" s="374" t="s">
        <v>218</v>
      </c>
      <c r="P31" s="374"/>
      <c r="Q31" s="374"/>
      <c r="R31" s="374" t="s">
        <v>218</v>
      </c>
      <c r="S31" s="374"/>
      <c r="T31" s="374"/>
      <c r="U31" s="96"/>
      <c r="V31" s="96"/>
      <c r="W31" s="96"/>
      <c r="X31" s="96"/>
      <c r="Y31" s="96"/>
      <c r="Z31" s="96"/>
      <c r="AA31" s="96"/>
    </row>
    <row r="32" spans="1:27" ht="15" customHeight="1" x14ac:dyDescent="0.2">
      <c r="A32" s="95"/>
      <c r="B32" s="375" t="s">
        <v>241</v>
      </c>
      <c r="C32" s="375"/>
      <c r="D32" s="375"/>
      <c r="E32" s="375"/>
      <c r="F32" s="376"/>
      <c r="G32" s="376"/>
      <c r="H32" s="376"/>
      <c r="I32" s="376"/>
      <c r="J32" s="376"/>
      <c r="K32" s="377" t="s">
        <v>441</v>
      </c>
      <c r="L32" s="377"/>
      <c r="M32" s="376"/>
      <c r="N32" s="378"/>
      <c r="O32" s="374" t="s">
        <v>218</v>
      </c>
      <c r="P32" s="374"/>
      <c r="Q32" s="374"/>
      <c r="R32" s="374" t="s">
        <v>218</v>
      </c>
      <c r="S32" s="374"/>
      <c r="T32" s="374"/>
      <c r="U32" s="96"/>
      <c r="V32" s="96"/>
      <c r="W32" s="96"/>
      <c r="X32" s="96"/>
      <c r="Y32" s="96"/>
      <c r="Z32" s="96"/>
      <c r="AA32" s="96"/>
    </row>
    <row r="33" spans="1:27" ht="15" customHeight="1" x14ac:dyDescent="0.2">
      <c r="A33" s="95" t="s">
        <v>235</v>
      </c>
      <c r="B33" s="365" t="s">
        <v>442</v>
      </c>
      <c r="C33" s="366"/>
      <c r="D33" s="366"/>
      <c r="E33" s="366"/>
      <c r="F33" s="366"/>
      <c r="G33" s="366"/>
      <c r="H33" s="366"/>
      <c r="I33" s="366"/>
      <c r="J33" s="366"/>
      <c r="K33" s="366"/>
      <c r="L33" s="366"/>
      <c r="M33" s="366"/>
      <c r="N33" s="367"/>
      <c r="O33" s="368"/>
      <c r="P33" s="368"/>
      <c r="Q33" s="368"/>
      <c r="R33" s="368"/>
      <c r="S33" s="368"/>
      <c r="T33" s="368"/>
      <c r="U33" s="96"/>
      <c r="V33" s="96"/>
      <c r="W33" s="96"/>
      <c r="X33" s="96"/>
      <c r="Y33" s="96"/>
      <c r="Z33" s="96"/>
      <c r="AA33" s="96"/>
    </row>
    <row r="34" spans="1:27" ht="15" customHeight="1" x14ac:dyDescent="0.2">
      <c r="A34" s="95" t="s">
        <v>237</v>
      </c>
      <c r="B34" s="365" t="s">
        <v>243</v>
      </c>
      <c r="C34" s="366"/>
      <c r="D34" s="366"/>
      <c r="E34" s="366"/>
      <c r="F34" s="366"/>
      <c r="G34" s="366"/>
      <c r="H34" s="366"/>
      <c r="I34" s="366"/>
      <c r="J34" s="366"/>
      <c r="K34" s="366"/>
      <c r="L34" s="366"/>
      <c r="M34" s="366"/>
      <c r="N34" s="367"/>
      <c r="O34" s="368"/>
      <c r="P34" s="368"/>
      <c r="Q34" s="368"/>
      <c r="R34" s="368"/>
      <c r="S34" s="368"/>
      <c r="T34" s="368"/>
      <c r="U34" s="96"/>
      <c r="V34" s="96"/>
      <c r="W34" s="96"/>
      <c r="X34" s="96"/>
      <c r="Y34" s="96"/>
      <c r="Z34" s="96"/>
      <c r="AA34" s="96"/>
    </row>
    <row r="35" spans="1:27" ht="36" customHeight="1" x14ac:dyDescent="0.2">
      <c r="A35" s="95" t="s">
        <v>242</v>
      </c>
      <c r="B35" s="369" t="s">
        <v>430</v>
      </c>
      <c r="C35" s="369"/>
      <c r="D35" s="369"/>
      <c r="E35" s="369"/>
      <c r="F35" s="369"/>
      <c r="G35" s="369"/>
      <c r="H35" s="369"/>
      <c r="I35" s="369"/>
      <c r="J35" s="369"/>
      <c r="K35" s="369"/>
      <c r="L35" s="369"/>
      <c r="M35" s="369"/>
      <c r="N35" s="370"/>
      <c r="O35" s="371" t="s">
        <v>218</v>
      </c>
      <c r="P35" s="372"/>
      <c r="Q35" s="373"/>
      <c r="R35" s="371" t="s">
        <v>218</v>
      </c>
      <c r="S35" s="372"/>
      <c r="T35" s="373"/>
      <c r="U35" s="96"/>
      <c r="V35" s="96"/>
      <c r="W35" s="96"/>
      <c r="X35" s="96"/>
      <c r="Y35" s="96"/>
      <c r="Z35" s="96"/>
      <c r="AA35" s="96"/>
    </row>
    <row r="36" spans="1:27" ht="20.100000000000001" customHeight="1" x14ac:dyDescent="0.2">
      <c r="A36" s="362" t="s">
        <v>244</v>
      </c>
      <c r="B36" s="363"/>
      <c r="C36" s="363"/>
      <c r="D36" s="363"/>
      <c r="E36" s="363"/>
      <c r="F36" s="363"/>
      <c r="G36" s="363"/>
      <c r="H36" s="363"/>
      <c r="I36" s="363"/>
      <c r="J36" s="363"/>
      <c r="K36" s="363"/>
      <c r="L36" s="363"/>
      <c r="M36" s="363"/>
      <c r="N36" s="363"/>
      <c r="O36" s="363"/>
      <c r="P36" s="363"/>
      <c r="Q36" s="363"/>
      <c r="R36" s="363"/>
      <c r="S36" s="363"/>
      <c r="T36" s="364"/>
      <c r="U36" s="96"/>
      <c r="V36" s="96"/>
      <c r="W36" s="96"/>
      <c r="X36" s="96"/>
      <c r="Y36" s="96"/>
      <c r="Z36" s="96"/>
      <c r="AA36" s="96"/>
    </row>
    <row r="37" spans="1:27" ht="20.100000000000001" customHeight="1" x14ac:dyDescent="0.2">
      <c r="A37" s="359"/>
      <c r="B37" s="360"/>
      <c r="C37" s="360"/>
      <c r="D37" s="360"/>
      <c r="E37" s="360"/>
      <c r="F37" s="360"/>
      <c r="G37" s="360"/>
      <c r="H37" s="360"/>
      <c r="I37" s="360"/>
      <c r="J37" s="360"/>
      <c r="K37" s="360"/>
      <c r="L37" s="360"/>
      <c r="M37" s="360"/>
      <c r="N37" s="360"/>
      <c r="O37" s="360"/>
      <c r="P37" s="360"/>
      <c r="Q37" s="360"/>
      <c r="R37" s="360"/>
      <c r="S37" s="360"/>
      <c r="T37" s="361"/>
      <c r="U37" s="96"/>
      <c r="V37" s="96"/>
      <c r="W37" s="96"/>
      <c r="X37" s="96"/>
      <c r="Y37" s="96"/>
      <c r="Z37" s="96"/>
      <c r="AA37" s="96"/>
    </row>
    <row r="38" spans="1:27" ht="20.100000000000001" customHeight="1" x14ac:dyDescent="0.2">
      <c r="A38" s="359"/>
      <c r="B38" s="360"/>
      <c r="C38" s="360"/>
      <c r="D38" s="360"/>
      <c r="E38" s="360"/>
      <c r="F38" s="360"/>
      <c r="G38" s="360"/>
      <c r="H38" s="360"/>
      <c r="I38" s="360"/>
      <c r="J38" s="360"/>
      <c r="K38" s="360"/>
      <c r="L38" s="360"/>
      <c r="M38" s="360"/>
      <c r="N38" s="360"/>
      <c r="O38" s="360"/>
      <c r="P38" s="360"/>
      <c r="Q38" s="360"/>
      <c r="R38" s="360"/>
      <c r="S38" s="360"/>
      <c r="T38" s="361"/>
      <c r="U38" s="96"/>
      <c r="V38" s="96"/>
      <c r="W38" s="96"/>
      <c r="X38" s="96"/>
      <c r="Y38" s="96"/>
      <c r="Z38" s="96"/>
      <c r="AA38" s="96"/>
    </row>
    <row r="39" spans="1:27" ht="20.100000000000001" customHeight="1" x14ac:dyDescent="0.2">
      <c r="A39" s="359"/>
      <c r="B39" s="360"/>
      <c r="C39" s="360"/>
      <c r="D39" s="360"/>
      <c r="E39" s="360"/>
      <c r="F39" s="360"/>
      <c r="G39" s="360"/>
      <c r="H39" s="360"/>
      <c r="I39" s="360"/>
      <c r="J39" s="360"/>
      <c r="K39" s="360"/>
      <c r="L39" s="360"/>
      <c r="M39" s="360"/>
      <c r="N39" s="360"/>
      <c r="O39" s="360"/>
      <c r="P39" s="360"/>
      <c r="Q39" s="360"/>
      <c r="R39" s="360"/>
      <c r="S39" s="360"/>
      <c r="T39" s="361"/>
      <c r="U39" s="96"/>
      <c r="V39" s="96"/>
      <c r="W39" s="96"/>
      <c r="X39" s="96"/>
      <c r="Y39" s="96"/>
      <c r="Z39" s="96"/>
      <c r="AA39" s="96"/>
    </row>
    <row r="40" spans="1:27" ht="20.100000000000001" customHeight="1" x14ac:dyDescent="0.2">
      <c r="A40" s="359"/>
      <c r="B40" s="360"/>
      <c r="C40" s="360"/>
      <c r="D40" s="360"/>
      <c r="E40" s="360"/>
      <c r="F40" s="360"/>
      <c r="G40" s="360"/>
      <c r="H40" s="360"/>
      <c r="I40" s="360"/>
      <c r="J40" s="360"/>
      <c r="K40" s="360"/>
      <c r="L40" s="360"/>
      <c r="M40" s="360"/>
      <c r="N40" s="360"/>
      <c r="O40" s="360"/>
      <c r="P40" s="360"/>
      <c r="Q40" s="360"/>
      <c r="R40" s="360"/>
      <c r="S40" s="360"/>
      <c r="T40" s="361"/>
      <c r="U40" s="96"/>
      <c r="V40" s="96"/>
      <c r="W40" s="96"/>
      <c r="X40" s="96"/>
      <c r="Y40" s="96"/>
      <c r="Z40" s="96"/>
      <c r="AA40" s="96"/>
    </row>
    <row r="41" spans="1:27" ht="15" customHeight="1" x14ac:dyDescent="0.2">
      <c r="A41" s="223"/>
      <c r="B41" s="227"/>
      <c r="C41" s="227"/>
      <c r="D41" s="227"/>
      <c r="E41" s="227"/>
      <c r="F41" s="227"/>
      <c r="G41" s="227"/>
      <c r="H41" s="228"/>
      <c r="I41" s="228"/>
      <c r="J41" s="228"/>
      <c r="K41" s="228"/>
      <c r="L41" s="228"/>
      <c r="M41" s="228"/>
      <c r="N41" s="229"/>
      <c r="O41" s="229"/>
      <c r="P41" s="229"/>
      <c r="Q41" s="229"/>
      <c r="R41" s="229"/>
      <c r="S41" s="178" t="s">
        <v>494</v>
      </c>
      <c r="T41" s="224"/>
      <c r="U41" s="96"/>
      <c r="V41" s="96"/>
      <c r="W41" s="96"/>
      <c r="X41" s="96"/>
      <c r="Y41" s="96"/>
      <c r="Z41" s="96"/>
      <c r="AA41" s="9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sheetData>
  <sheetProtection selectLockedCells="1"/>
  <mergeCells count="127">
    <mergeCell ref="B14:N14"/>
    <mergeCell ref="O13:P13"/>
    <mergeCell ref="R13:S13"/>
    <mergeCell ref="O14:P14"/>
    <mergeCell ref="R14:S14"/>
    <mergeCell ref="B11:N11"/>
    <mergeCell ref="O11:Q11"/>
    <mergeCell ref="R11:T11"/>
    <mergeCell ref="B12:N12"/>
    <mergeCell ref="O12:Q12"/>
    <mergeCell ref="R12:T12"/>
    <mergeCell ref="B13:N13"/>
    <mergeCell ref="B10:N10"/>
    <mergeCell ref="O10:Q10"/>
    <mergeCell ref="R10:T10"/>
    <mergeCell ref="A1:T1"/>
    <mergeCell ref="A2:T2"/>
    <mergeCell ref="A3:T3"/>
    <mergeCell ref="A4:B5"/>
    <mergeCell ref="C4:H5"/>
    <mergeCell ref="I4:I5"/>
    <mergeCell ref="J4:N5"/>
    <mergeCell ref="R4:T4"/>
    <mergeCell ref="R5:T5"/>
    <mergeCell ref="O4:Q4"/>
    <mergeCell ref="O5:Q5"/>
    <mergeCell ref="B9:N9"/>
    <mergeCell ref="O9:Q9"/>
    <mergeCell ref="R9:T9"/>
    <mergeCell ref="A6:T6"/>
    <mergeCell ref="B7:N7"/>
    <mergeCell ref="O7:Q7"/>
    <mergeCell ref="R7:T7"/>
    <mergeCell ref="B8:N8"/>
    <mergeCell ref="O8:Q8"/>
    <mergeCell ref="R8:T8"/>
    <mergeCell ref="B18:N18"/>
    <mergeCell ref="O16:Q16"/>
    <mergeCell ref="R16:T16"/>
    <mergeCell ref="B15:N15"/>
    <mergeCell ref="O15:Q15"/>
    <mergeCell ref="R15:T15"/>
    <mergeCell ref="B16:N16"/>
    <mergeCell ref="B17:N17"/>
    <mergeCell ref="O17:P17"/>
    <mergeCell ref="R17:S17"/>
    <mergeCell ref="O18:Q18"/>
    <mergeCell ref="R18:T18"/>
    <mergeCell ref="B19:N19"/>
    <mergeCell ref="O19:Q19"/>
    <mergeCell ref="R19:T19"/>
    <mergeCell ref="B20:N20"/>
    <mergeCell ref="O20:P20"/>
    <mergeCell ref="R20:S20"/>
    <mergeCell ref="B23:E23"/>
    <mergeCell ref="B24:E24"/>
    <mergeCell ref="O24:Q24"/>
    <mergeCell ref="R24:T24"/>
    <mergeCell ref="K23:L23"/>
    <mergeCell ref="M23:N23"/>
    <mergeCell ref="K24:L24"/>
    <mergeCell ref="M24:N24"/>
    <mergeCell ref="F23:J23"/>
    <mergeCell ref="F24:J24"/>
    <mergeCell ref="B25:E25"/>
    <mergeCell ref="O25:Q25"/>
    <mergeCell ref="R25:T25"/>
    <mergeCell ref="B21:J21"/>
    <mergeCell ref="K21:T21"/>
    <mergeCell ref="O22:Q22"/>
    <mergeCell ref="R22:T22"/>
    <mergeCell ref="O23:Q23"/>
    <mergeCell ref="R23:T23"/>
    <mergeCell ref="B22:N22"/>
    <mergeCell ref="K25:L25"/>
    <mergeCell ref="M25:N25"/>
    <mergeCell ref="F25:J25"/>
    <mergeCell ref="B26:E26"/>
    <mergeCell ref="O26:Q26"/>
    <mergeCell ref="R26:T26"/>
    <mergeCell ref="B28:N28"/>
    <mergeCell ref="O28:Q28"/>
    <mergeCell ref="R28:T28"/>
    <mergeCell ref="O29:Q29"/>
    <mergeCell ref="R29:T29"/>
    <mergeCell ref="B29:E29"/>
    <mergeCell ref="B27:N27"/>
    <mergeCell ref="O27:Q27"/>
    <mergeCell ref="R27:T27"/>
    <mergeCell ref="K26:L26"/>
    <mergeCell ref="M26:N26"/>
    <mergeCell ref="F26:J26"/>
    <mergeCell ref="F29:J29"/>
    <mergeCell ref="K29:L29"/>
    <mergeCell ref="M29:N29"/>
    <mergeCell ref="O32:Q32"/>
    <mergeCell ref="R32:T32"/>
    <mergeCell ref="B33:N33"/>
    <mergeCell ref="O33:Q33"/>
    <mergeCell ref="R33:T33"/>
    <mergeCell ref="O30:Q30"/>
    <mergeCell ref="R30:T30"/>
    <mergeCell ref="O31:Q31"/>
    <mergeCell ref="R31:T31"/>
    <mergeCell ref="B30:E30"/>
    <mergeCell ref="B31:E31"/>
    <mergeCell ref="B32:E32"/>
    <mergeCell ref="F30:J30"/>
    <mergeCell ref="K30:L30"/>
    <mergeCell ref="M30:N30"/>
    <mergeCell ref="F31:J31"/>
    <mergeCell ref="K31:L31"/>
    <mergeCell ref="M31:N31"/>
    <mergeCell ref="F32:J32"/>
    <mergeCell ref="K32:L32"/>
    <mergeCell ref="M32:N32"/>
    <mergeCell ref="A40:T40"/>
    <mergeCell ref="A36:T36"/>
    <mergeCell ref="A37:T37"/>
    <mergeCell ref="A39:T39"/>
    <mergeCell ref="B34:N34"/>
    <mergeCell ref="O34:Q34"/>
    <mergeCell ref="R34:T34"/>
    <mergeCell ref="B35:N35"/>
    <mergeCell ref="O35:Q35"/>
    <mergeCell ref="R35:T35"/>
    <mergeCell ref="A38:T38"/>
  </mergeCells>
  <printOptions horizontalCentered="1"/>
  <pageMargins left="0.25" right="0.25" top="0.5" bottom="0.25" header="0.3" footer="0.3"/>
  <pageSetup scale="8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6"/>
  <sheetViews>
    <sheetView zoomScaleNormal="100" workbookViewId="0">
      <selection activeCell="R4" sqref="R4:T5"/>
    </sheetView>
  </sheetViews>
  <sheetFormatPr defaultRowHeight="12" x14ac:dyDescent="0.2"/>
  <cols>
    <col min="1" max="20" width="4.7109375" style="161" customWidth="1"/>
    <col min="21" max="16384" width="9.140625" style="161"/>
  </cols>
  <sheetData>
    <row r="1" spans="1:20" x14ac:dyDescent="0.2">
      <c r="A1" s="421" t="s">
        <v>371</v>
      </c>
      <c r="B1" s="421"/>
      <c r="C1" s="421"/>
      <c r="D1" s="421"/>
      <c r="E1" s="421"/>
      <c r="F1" s="421"/>
      <c r="G1" s="421"/>
      <c r="H1" s="421"/>
      <c r="I1" s="421"/>
      <c r="J1" s="421"/>
      <c r="K1" s="421"/>
      <c r="L1" s="421"/>
      <c r="M1" s="421"/>
      <c r="N1" s="421"/>
      <c r="O1" s="421"/>
      <c r="P1" s="421"/>
      <c r="Q1" s="421"/>
      <c r="R1" s="421"/>
      <c r="S1" s="421"/>
      <c r="T1" s="421"/>
    </row>
    <row r="2" spans="1:20" ht="15.75" x14ac:dyDescent="0.2">
      <c r="A2" s="422" t="s">
        <v>107</v>
      </c>
      <c r="B2" s="422"/>
      <c r="C2" s="422"/>
      <c r="D2" s="422"/>
      <c r="E2" s="422"/>
      <c r="F2" s="422"/>
      <c r="G2" s="422"/>
      <c r="H2" s="422"/>
      <c r="I2" s="422"/>
      <c r="J2" s="422"/>
      <c r="K2" s="422"/>
      <c r="L2" s="422"/>
      <c r="M2" s="422"/>
      <c r="N2" s="422"/>
      <c r="O2" s="422"/>
      <c r="P2" s="422"/>
      <c r="Q2" s="422"/>
      <c r="R2" s="422"/>
      <c r="S2" s="422"/>
      <c r="T2" s="422"/>
    </row>
    <row r="3" spans="1:20" ht="12.75" x14ac:dyDescent="0.2">
      <c r="A3" s="423" t="s">
        <v>245</v>
      </c>
      <c r="B3" s="423"/>
      <c r="C3" s="423"/>
      <c r="D3" s="423"/>
      <c r="E3" s="423"/>
      <c r="F3" s="423"/>
      <c r="G3" s="423"/>
      <c r="H3" s="423"/>
      <c r="I3" s="423"/>
      <c r="J3" s="423"/>
      <c r="K3" s="423"/>
      <c r="L3" s="423"/>
      <c r="M3" s="423"/>
      <c r="N3" s="423"/>
      <c r="O3" s="423"/>
      <c r="P3" s="423"/>
      <c r="Q3" s="423"/>
      <c r="R3" s="423"/>
      <c r="S3" s="423"/>
      <c r="T3" s="423"/>
    </row>
    <row r="4" spans="1:20" ht="15" customHeight="1" x14ac:dyDescent="0.2">
      <c r="A4" s="424" t="s">
        <v>165</v>
      </c>
      <c r="B4" s="425"/>
      <c r="C4" s="418" t="str">
        <f>IF('Client Info'!B2="","",'Client Info'!B2)</f>
        <v/>
      </c>
      <c r="D4" s="428"/>
      <c r="E4" s="428"/>
      <c r="F4" s="428"/>
      <c r="G4" s="428"/>
      <c r="H4" s="428"/>
      <c r="I4" s="391" t="s">
        <v>157</v>
      </c>
      <c r="J4" s="429" t="str">
        <f>IF('Client Info'!B6="","",'Client Info'!B6)</f>
        <v/>
      </c>
      <c r="K4" s="429"/>
      <c r="L4" s="429"/>
      <c r="M4" s="429"/>
      <c r="N4" s="429"/>
      <c r="O4" s="164" t="s">
        <v>387</v>
      </c>
      <c r="P4" s="165"/>
      <c r="Q4" s="165"/>
      <c r="R4" s="431" t="str">
        <f>IF('Client Info'!B9="","",'Client Info'!B9)</f>
        <v/>
      </c>
      <c r="S4" s="431"/>
      <c r="T4" s="432"/>
    </row>
    <row r="5" spans="1:20" ht="15" customHeight="1" x14ac:dyDescent="0.2">
      <c r="A5" s="426"/>
      <c r="B5" s="427"/>
      <c r="C5" s="418"/>
      <c r="D5" s="428"/>
      <c r="E5" s="428"/>
      <c r="F5" s="428"/>
      <c r="G5" s="428"/>
      <c r="H5" s="428"/>
      <c r="I5" s="392"/>
      <c r="J5" s="430"/>
      <c r="K5" s="430"/>
      <c r="L5" s="430"/>
      <c r="M5" s="430"/>
      <c r="N5" s="430"/>
      <c r="O5" s="164" t="s">
        <v>388</v>
      </c>
      <c r="P5" s="165"/>
      <c r="Q5" s="165"/>
      <c r="R5" s="431"/>
      <c r="S5" s="431"/>
      <c r="T5" s="432"/>
    </row>
    <row r="6" spans="1:20" s="170" customFormat="1" ht="15" customHeight="1" x14ac:dyDescent="0.25">
      <c r="A6" s="433" t="s">
        <v>398</v>
      </c>
      <c r="B6" s="434"/>
      <c r="C6" s="434"/>
      <c r="D6" s="434"/>
      <c r="E6" s="434"/>
      <c r="F6" s="434"/>
      <c r="G6" s="434"/>
      <c r="H6" s="434"/>
      <c r="I6" s="434"/>
      <c r="J6" s="434"/>
      <c r="K6" s="434"/>
      <c r="L6" s="434"/>
      <c r="M6" s="434"/>
      <c r="N6" s="434"/>
      <c r="O6" s="434"/>
      <c r="P6" s="434"/>
      <c r="Q6" s="434"/>
      <c r="R6" s="434"/>
      <c r="S6" s="434"/>
      <c r="T6" s="435"/>
    </row>
    <row r="7" spans="1:20" s="170" customFormat="1" ht="15" customHeight="1" x14ac:dyDescent="0.25">
      <c r="A7" s="419" t="s">
        <v>401</v>
      </c>
      <c r="B7" s="420"/>
      <c r="C7" s="420"/>
      <c r="D7" s="420"/>
      <c r="E7" s="420"/>
      <c r="F7" s="420"/>
      <c r="G7" s="420"/>
      <c r="H7" s="417"/>
      <c r="I7" s="417"/>
      <c r="J7" s="417"/>
      <c r="K7" s="417"/>
      <c r="L7" s="171" t="s">
        <v>399</v>
      </c>
      <c r="M7" s="436" t="s">
        <v>403</v>
      </c>
      <c r="N7" s="437"/>
      <c r="O7" s="437"/>
      <c r="P7" s="437"/>
      <c r="Q7" s="417"/>
      <c r="R7" s="417"/>
      <c r="S7" s="417"/>
      <c r="T7" s="418"/>
    </row>
    <row r="8" spans="1:20" s="170" customFormat="1" ht="15" customHeight="1" x14ac:dyDescent="0.25">
      <c r="A8" s="419" t="s">
        <v>402</v>
      </c>
      <c r="B8" s="420"/>
      <c r="C8" s="420"/>
      <c r="D8" s="420"/>
      <c r="E8" s="420"/>
      <c r="F8" s="420"/>
      <c r="G8" s="417"/>
      <c r="H8" s="417"/>
      <c r="I8" s="417"/>
      <c r="J8" s="417"/>
      <c r="K8" s="417"/>
      <c r="L8" s="171" t="s">
        <v>400</v>
      </c>
      <c r="M8" s="436" t="s">
        <v>404</v>
      </c>
      <c r="N8" s="437"/>
      <c r="O8" s="437"/>
      <c r="P8" s="437"/>
      <c r="Q8" s="417"/>
      <c r="R8" s="417"/>
      <c r="S8" s="417"/>
      <c r="T8" s="418"/>
    </row>
    <row r="9" spans="1:20" s="170" customFormat="1" ht="15" customHeight="1" x14ac:dyDescent="0.25">
      <c r="A9" s="419" t="s">
        <v>244</v>
      </c>
      <c r="B9" s="420"/>
      <c r="C9" s="417"/>
      <c r="D9" s="417"/>
      <c r="E9" s="417"/>
      <c r="F9" s="417"/>
      <c r="G9" s="417"/>
      <c r="H9" s="417"/>
      <c r="I9" s="417"/>
      <c r="J9" s="417"/>
      <c r="K9" s="417"/>
      <c r="L9" s="417"/>
      <c r="M9" s="417"/>
      <c r="N9" s="417"/>
      <c r="O9" s="417"/>
      <c r="P9" s="417"/>
      <c r="Q9" s="417"/>
      <c r="R9" s="417"/>
      <c r="S9" s="417"/>
      <c r="T9" s="418"/>
    </row>
    <row r="10" spans="1:20" s="170" customFormat="1" ht="15" customHeight="1" x14ac:dyDescent="0.25">
      <c r="A10" s="433" t="s">
        <v>376</v>
      </c>
      <c r="B10" s="434"/>
      <c r="C10" s="434"/>
      <c r="D10" s="434"/>
      <c r="E10" s="434"/>
      <c r="F10" s="434"/>
      <c r="G10" s="434"/>
      <c r="H10" s="434"/>
      <c r="I10" s="434"/>
      <c r="J10" s="434"/>
      <c r="K10" s="434"/>
      <c r="L10" s="434"/>
      <c r="M10" s="434"/>
      <c r="N10" s="434"/>
      <c r="O10" s="434"/>
      <c r="P10" s="434"/>
      <c r="Q10" s="434"/>
      <c r="R10" s="434"/>
      <c r="S10" s="434"/>
      <c r="T10" s="435"/>
    </row>
    <row r="11" spans="1:20" s="170" customFormat="1" ht="15" customHeight="1" x14ac:dyDescent="0.25">
      <c r="A11" s="441" t="s">
        <v>396</v>
      </c>
      <c r="B11" s="442"/>
      <c r="C11" s="442"/>
      <c r="D11" s="442"/>
      <c r="E11" s="442"/>
      <c r="F11" s="443"/>
      <c r="G11" s="441" t="s">
        <v>411</v>
      </c>
      <c r="H11" s="442"/>
      <c r="I11" s="442"/>
      <c r="J11" s="442"/>
      <c r="K11" s="442"/>
      <c r="L11" s="442"/>
      <c r="M11" s="442"/>
      <c r="N11" s="442"/>
      <c r="O11" s="442"/>
      <c r="P11" s="442"/>
      <c r="Q11" s="442"/>
      <c r="R11" s="442"/>
      <c r="S11" s="442"/>
      <c r="T11" s="443"/>
    </row>
    <row r="12" spans="1:20" s="170" customFormat="1" ht="15" customHeight="1" x14ac:dyDescent="0.25">
      <c r="A12" s="441" t="s">
        <v>397</v>
      </c>
      <c r="B12" s="442"/>
      <c r="C12" s="442"/>
      <c r="D12" s="442"/>
      <c r="E12" s="442"/>
      <c r="F12" s="442"/>
      <c r="G12" s="443"/>
      <c r="H12" s="441" t="s">
        <v>411</v>
      </c>
      <c r="I12" s="442"/>
      <c r="J12" s="442"/>
      <c r="K12" s="442"/>
      <c r="L12" s="442"/>
      <c r="M12" s="442"/>
      <c r="N12" s="442"/>
      <c r="O12" s="442"/>
      <c r="P12" s="442"/>
      <c r="Q12" s="442"/>
      <c r="R12" s="442"/>
      <c r="S12" s="442"/>
      <c r="T12" s="443"/>
    </row>
    <row r="13" spans="1:20" s="170" customFormat="1" ht="15" customHeight="1" x14ac:dyDescent="0.25">
      <c r="A13" s="440" t="s">
        <v>383</v>
      </c>
      <c r="B13" s="440"/>
      <c r="C13" s="440"/>
      <c r="D13" s="440" t="s">
        <v>389</v>
      </c>
      <c r="E13" s="440"/>
      <c r="F13" s="440"/>
      <c r="G13" s="440"/>
      <c r="H13" s="440"/>
      <c r="I13" s="413" t="s">
        <v>377</v>
      </c>
      <c r="J13" s="414"/>
      <c r="K13" s="414"/>
      <c r="L13" s="415"/>
      <c r="M13" s="413" t="s">
        <v>248</v>
      </c>
      <c r="N13" s="414"/>
      <c r="O13" s="415"/>
      <c r="P13" s="409" t="s">
        <v>379</v>
      </c>
      <c r="Q13" s="409"/>
      <c r="R13" s="409"/>
      <c r="S13" s="409"/>
      <c r="T13" s="410"/>
    </row>
    <row r="14" spans="1:20" s="170" customFormat="1" ht="15" customHeight="1" x14ac:dyDescent="0.25">
      <c r="A14" s="439" t="s">
        <v>365</v>
      </c>
      <c r="B14" s="439"/>
      <c r="C14" s="439"/>
      <c r="D14" s="405"/>
      <c r="E14" s="405"/>
      <c r="F14" s="405"/>
      <c r="G14" s="405"/>
      <c r="H14" s="405"/>
      <c r="I14" s="411"/>
      <c r="J14" s="412"/>
      <c r="K14" s="412"/>
      <c r="L14" s="416"/>
      <c r="M14" s="411"/>
      <c r="N14" s="412"/>
      <c r="O14" s="167" t="s">
        <v>127</v>
      </c>
      <c r="P14" s="411"/>
      <c r="Q14" s="412"/>
      <c r="R14" s="412"/>
      <c r="S14" s="406" t="s">
        <v>378</v>
      </c>
      <c r="T14" s="438"/>
    </row>
    <row r="15" spans="1:20" s="170" customFormat="1" ht="15" customHeight="1" x14ac:dyDescent="0.25">
      <c r="A15" s="439" t="s">
        <v>380</v>
      </c>
      <c r="B15" s="439"/>
      <c r="C15" s="439"/>
      <c r="D15" s="405"/>
      <c r="E15" s="405"/>
      <c r="F15" s="405"/>
      <c r="G15" s="405"/>
      <c r="H15" s="405"/>
      <c r="I15" s="411"/>
      <c r="J15" s="412"/>
      <c r="K15" s="412"/>
      <c r="L15" s="416"/>
      <c r="M15" s="411"/>
      <c r="N15" s="412"/>
      <c r="O15" s="167" t="s">
        <v>127</v>
      </c>
      <c r="P15" s="411"/>
      <c r="Q15" s="412"/>
      <c r="R15" s="412"/>
      <c r="S15" s="406" t="s">
        <v>378</v>
      </c>
      <c r="T15" s="438"/>
    </row>
    <row r="16" spans="1:20" s="170" customFormat="1" ht="15" customHeight="1" x14ac:dyDescent="0.25">
      <c r="A16" s="439" t="s">
        <v>381</v>
      </c>
      <c r="B16" s="439"/>
      <c r="C16" s="439"/>
      <c r="D16" s="405"/>
      <c r="E16" s="405"/>
      <c r="F16" s="405"/>
      <c r="G16" s="405"/>
      <c r="H16" s="405"/>
      <c r="I16" s="411"/>
      <c r="J16" s="412"/>
      <c r="K16" s="412"/>
      <c r="L16" s="416"/>
      <c r="M16" s="411"/>
      <c r="N16" s="412"/>
      <c r="O16" s="167" t="s">
        <v>127</v>
      </c>
      <c r="P16" s="411"/>
      <c r="Q16" s="412"/>
      <c r="R16" s="412"/>
      <c r="S16" s="406" t="s">
        <v>378</v>
      </c>
      <c r="T16" s="438"/>
    </row>
    <row r="17" spans="1:20" s="170" customFormat="1" ht="15" customHeight="1" x14ac:dyDescent="0.25">
      <c r="A17" s="439" t="s">
        <v>382</v>
      </c>
      <c r="B17" s="439"/>
      <c r="C17" s="439"/>
      <c r="D17" s="405"/>
      <c r="E17" s="405"/>
      <c r="F17" s="405"/>
      <c r="G17" s="405"/>
      <c r="H17" s="405"/>
      <c r="I17" s="411"/>
      <c r="J17" s="412"/>
      <c r="K17" s="412"/>
      <c r="L17" s="416"/>
      <c r="M17" s="411"/>
      <c r="N17" s="412"/>
      <c r="O17" s="167" t="s">
        <v>127</v>
      </c>
      <c r="P17" s="411"/>
      <c r="Q17" s="412"/>
      <c r="R17" s="412"/>
      <c r="S17" s="406" t="s">
        <v>378</v>
      </c>
      <c r="T17" s="438"/>
    </row>
    <row r="18" spans="1:20" s="170" customFormat="1" ht="15" customHeight="1" x14ac:dyDescent="0.25">
      <c r="A18" s="439" t="s">
        <v>366</v>
      </c>
      <c r="B18" s="439"/>
      <c r="C18" s="439"/>
      <c r="D18" s="405"/>
      <c r="E18" s="405"/>
      <c r="F18" s="405"/>
      <c r="G18" s="405"/>
      <c r="H18" s="405"/>
      <c r="I18" s="411"/>
      <c r="J18" s="412"/>
      <c r="K18" s="412"/>
      <c r="L18" s="416"/>
      <c r="M18" s="411"/>
      <c r="N18" s="412"/>
      <c r="O18" s="167" t="s">
        <v>127</v>
      </c>
      <c r="P18" s="411"/>
      <c r="Q18" s="412"/>
      <c r="R18" s="412"/>
      <c r="S18" s="406" t="s">
        <v>378</v>
      </c>
      <c r="T18" s="438"/>
    </row>
    <row r="19" spans="1:20" s="170" customFormat="1" ht="15" customHeight="1" x14ac:dyDescent="0.25">
      <c r="A19" s="433" t="s">
        <v>386</v>
      </c>
      <c r="B19" s="434"/>
      <c r="C19" s="434"/>
      <c r="D19" s="434"/>
      <c r="E19" s="434"/>
      <c r="F19" s="434"/>
      <c r="G19" s="434"/>
      <c r="H19" s="434"/>
      <c r="I19" s="434"/>
      <c r="J19" s="434"/>
      <c r="K19" s="434"/>
      <c r="L19" s="434"/>
      <c r="M19" s="434"/>
      <c r="N19" s="434"/>
      <c r="O19" s="434"/>
      <c r="P19" s="434"/>
      <c r="Q19" s="434"/>
      <c r="R19" s="434"/>
      <c r="S19" s="434"/>
      <c r="T19" s="435"/>
    </row>
    <row r="20" spans="1:20" s="170" customFormat="1" ht="15" customHeight="1" x14ac:dyDescent="0.25">
      <c r="A20" s="407" t="s">
        <v>412</v>
      </c>
      <c r="B20" s="408"/>
      <c r="C20" s="408"/>
      <c r="D20" s="408"/>
      <c r="E20" s="408"/>
      <c r="F20" s="406"/>
      <c r="G20" s="406"/>
      <c r="H20" s="406"/>
      <c r="I20" s="406"/>
      <c r="J20" s="167" t="s">
        <v>127</v>
      </c>
      <c r="K20" s="407" t="s">
        <v>413</v>
      </c>
      <c r="L20" s="408"/>
      <c r="M20" s="408"/>
      <c r="N20" s="408"/>
      <c r="O20" s="408"/>
      <c r="P20" s="406"/>
      <c r="Q20" s="406"/>
      <c r="R20" s="406"/>
      <c r="S20" s="406"/>
      <c r="T20" s="167" t="s">
        <v>127</v>
      </c>
    </row>
    <row r="21" spans="1:20" s="170" customFormat="1" ht="15" customHeight="1" x14ac:dyDescent="0.25">
      <c r="A21" s="168" t="s">
        <v>246</v>
      </c>
      <c r="B21" s="440" t="s">
        <v>389</v>
      </c>
      <c r="C21" s="440"/>
      <c r="D21" s="440"/>
      <c r="E21" s="440" t="s">
        <v>384</v>
      </c>
      <c r="F21" s="440"/>
      <c r="G21" s="440"/>
      <c r="H21" s="440" t="s">
        <v>385</v>
      </c>
      <c r="I21" s="440"/>
      <c r="J21" s="440"/>
      <c r="K21" s="168" t="s">
        <v>246</v>
      </c>
      <c r="L21" s="440" t="s">
        <v>389</v>
      </c>
      <c r="M21" s="440"/>
      <c r="N21" s="440"/>
      <c r="O21" s="440" t="s">
        <v>384</v>
      </c>
      <c r="P21" s="440"/>
      <c r="Q21" s="440"/>
      <c r="R21" s="440" t="s">
        <v>385</v>
      </c>
      <c r="S21" s="440"/>
      <c r="T21" s="440"/>
    </row>
    <row r="22" spans="1:20" s="170" customFormat="1" ht="15" customHeight="1" x14ac:dyDescent="0.25">
      <c r="A22" s="169">
        <v>1</v>
      </c>
      <c r="B22" s="405"/>
      <c r="C22" s="405"/>
      <c r="D22" s="405"/>
      <c r="E22" s="411"/>
      <c r="F22" s="412"/>
      <c r="G22" s="166" t="s">
        <v>127</v>
      </c>
      <c r="H22" s="411"/>
      <c r="I22" s="412"/>
      <c r="J22" s="166" t="s">
        <v>127</v>
      </c>
      <c r="K22" s="169">
        <v>10</v>
      </c>
      <c r="L22" s="405"/>
      <c r="M22" s="405"/>
      <c r="N22" s="405"/>
      <c r="O22" s="411"/>
      <c r="P22" s="412"/>
      <c r="Q22" s="166" t="s">
        <v>127</v>
      </c>
      <c r="R22" s="411"/>
      <c r="S22" s="412"/>
      <c r="T22" s="166" t="s">
        <v>127</v>
      </c>
    </row>
    <row r="23" spans="1:20" s="170" customFormat="1" ht="15" customHeight="1" x14ac:dyDescent="0.25">
      <c r="A23" s="169">
        <v>2</v>
      </c>
      <c r="B23" s="405"/>
      <c r="C23" s="405"/>
      <c r="D23" s="405"/>
      <c r="E23" s="411"/>
      <c r="F23" s="412"/>
      <c r="G23" s="166" t="s">
        <v>127</v>
      </c>
      <c r="H23" s="411"/>
      <c r="I23" s="412"/>
      <c r="J23" s="166" t="s">
        <v>127</v>
      </c>
      <c r="K23" s="169">
        <v>11</v>
      </c>
      <c r="L23" s="405"/>
      <c r="M23" s="405"/>
      <c r="N23" s="405"/>
      <c r="O23" s="411"/>
      <c r="P23" s="412"/>
      <c r="Q23" s="166" t="s">
        <v>127</v>
      </c>
      <c r="R23" s="411"/>
      <c r="S23" s="412"/>
      <c r="T23" s="166" t="s">
        <v>127</v>
      </c>
    </row>
    <row r="24" spans="1:20" s="170" customFormat="1" ht="15" customHeight="1" x14ac:dyDescent="0.25">
      <c r="A24" s="169">
        <v>3</v>
      </c>
      <c r="B24" s="405"/>
      <c r="C24" s="405"/>
      <c r="D24" s="405"/>
      <c r="E24" s="411"/>
      <c r="F24" s="412"/>
      <c r="G24" s="166" t="s">
        <v>127</v>
      </c>
      <c r="H24" s="411"/>
      <c r="I24" s="412"/>
      <c r="J24" s="166" t="s">
        <v>127</v>
      </c>
      <c r="K24" s="169">
        <v>12</v>
      </c>
      <c r="L24" s="405"/>
      <c r="M24" s="405"/>
      <c r="N24" s="405"/>
      <c r="O24" s="411"/>
      <c r="P24" s="412"/>
      <c r="Q24" s="166" t="s">
        <v>127</v>
      </c>
      <c r="R24" s="411"/>
      <c r="S24" s="412"/>
      <c r="T24" s="166" t="s">
        <v>127</v>
      </c>
    </row>
    <row r="25" spans="1:20" s="170" customFormat="1" ht="15" customHeight="1" x14ac:dyDescent="0.25">
      <c r="A25" s="169">
        <v>4</v>
      </c>
      <c r="B25" s="405"/>
      <c r="C25" s="405"/>
      <c r="D25" s="405"/>
      <c r="E25" s="411"/>
      <c r="F25" s="412"/>
      <c r="G25" s="166" t="s">
        <v>127</v>
      </c>
      <c r="H25" s="411"/>
      <c r="I25" s="412"/>
      <c r="J25" s="166" t="s">
        <v>127</v>
      </c>
      <c r="K25" s="169">
        <v>13</v>
      </c>
      <c r="L25" s="405"/>
      <c r="M25" s="405"/>
      <c r="N25" s="405"/>
      <c r="O25" s="411"/>
      <c r="P25" s="412"/>
      <c r="Q25" s="166" t="s">
        <v>127</v>
      </c>
      <c r="R25" s="411"/>
      <c r="S25" s="412"/>
      <c r="T25" s="166" t="s">
        <v>127</v>
      </c>
    </row>
    <row r="26" spans="1:20" s="170" customFormat="1" ht="15" customHeight="1" x14ac:dyDescent="0.25">
      <c r="A26" s="169">
        <v>5</v>
      </c>
      <c r="B26" s="405"/>
      <c r="C26" s="405"/>
      <c r="D26" s="405"/>
      <c r="E26" s="411"/>
      <c r="F26" s="412"/>
      <c r="G26" s="166" t="s">
        <v>127</v>
      </c>
      <c r="H26" s="411"/>
      <c r="I26" s="412"/>
      <c r="J26" s="166" t="s">
        <v>127</v>
      </c>
      <c r="K26" s="169">
        <v>14</v>
      </c>
      <c r="L26" s="405"/>
      <c r="M26" s="405"/>
      <c r="N26" s="405"/>
      <c r="O26" s="411"/>
      <c r="P26" s="412"/>
      <c r="Q26" s="166" t="s">
        <v>127</v>
      </c>
      <c r="R26" s="411"/>
      <c r="S26" s="412"/>
      <c r="T26" s="166" t="s">
        <v>127</v>
      </c>
    </row>
    <row r="27" spans="1:20" s="170" customFormat="1" ht="15" customHeight="1" x14ac:dyDescent="0.25">
      <c r="A27" s="169">
        <v>6</v>
      </c>
      <c r="B27" s="405"/>
      <c r="C27" s="405"/>
      <c r="D27" s="405"/>
      <c r="E27" s="411"/>
      <c r="F27" s="412"/>
      <c r="G27" s="166" t="s">
        <v>127</v>
      </c>
      <c r="H27" s="411"/>
      <c r="I27" s="412"/>
      <c r="J27" s="166" t="s">
        <v>127</v>
      </c>
      <c r="K27" s="169">
        <v>15</v>
      </c>
      <c r="L27" s="405"/>
      <c r="M27" s="405"/>
      <c r="N27" s="405"/>
      <c r="O27" s="411"/>
      <c r="P27" s="412"/>
      <c r="Q27" s="166" t="s">
        <v>127</v>
      </c>
      <c r="R27" s="411"/>
      <c r="S27" s="412"/>
      <c r="T27" s="166" t="s">
        <v>127</v>
      </c>
    </row>
    <row r="28" spans="1:20" s="170" customFormat="1" ht="15" customHeight="1" x14ac:dyDescent="0.25">
      <c r="A28" s="169">
        <v>7</v>
      </c>
      <c r="B28" s="405"/>
      <c r="C28" s="405"/>
      <c r="D28" s="405"/>
      <c r="E28" s="411"/>
      <c r="F28" s="412"/>
      <c r="G28" s="166" t="s">
        <v>127</v>
      </c>
      <c r="H28" s="411"/>
      <c r="I28" s="412"/>
      <c r="J28" s="166" t="s">
        <v>127</v>
      </c>
      <c r="K28" s="169">
        <v>16</v>
      </c>
      <c r="L28" s="405"/>
      <c r="M28" s="405"/>
      <c r="N28" s="405"/>
      <c r="O28" s="411"/>
      <c r="P28" s="412"/>
      <c r="Q28" s="166" t="s">
        <v>127</v>
      </c>
      <c r="R28" s="411"/>
      <c r="S28" s="412"/>
      <c r="T28" s="166" t="s">
        <v>127</v>
      </c>
    </row>
    <row r="29" spans="1:20" s="170" customFormat="1" ht="15" customHeight="1" x14ac:dyDescent="0.25">
      <c r="A29" s="169">
        <v>8</v>
      </c>
      <c r="B29" s="405"/>
      <c r="C29" s="405"/>
      <c r="D29" s="405"/>
      <c r="E29" s="411"/>
      <c r="F29" s="412"/>
      <c r="G29" s="166" t="s">
        <v>127</v>
      </c>
      <c r="H29" s="411"/>
      <c r="I29" s="412"/>
      <c r="J29" s="166" t="s">
        <v>127</v>
      </c>
      <c r="K29" s="169">
        <v>17</v>
      </c>
      <c r="L29" s="405"/>
      <c r="M29" s="405"/>
      <c r="N29" s="405"/>
      <c r="O29" s="411"/>
      <c r="P29" s="412"/>
      <c r="Q29" s="166" t="s">
        <v>127</v>
      </c>
      <c r="R29" s="411"/>
      <c r="S29" s="412"/>
      <c r="T29" s="166" t="s">
        <v>127</v>
      </c>
    </row>
    <row r="30" spans="1:20" s="170" customFormat="1" ht="15" customHeight="1" x14ac:dyDescent="0.25">
      <c r="A30" s="169">
        <v>9</v>
      </c>
      <c r="B30" s="405"/>
      <c r="C30" s="405"/>
      <c r="D30" s="405"/>
      <c r="E30" s="411"/>
      <c r="F30" s="412"/>
      <c r="G30" s="166" t="s">
        <v>127</v>
      </c>
      <c r="H30" s="411"/>
      <c r="I30" s="412"/>
      <c r="J30" s="166" t="s">
        <v>127</v>
      </c>
      <c r="K30" s="169">
        <v>18</v>
      </c>
      <c r="L30" s="405"/>
      <c r="M30" s="405"/>
      <c r="N30" s="405"/>
      <c r="O30" s="411"/>
      <c r="P30" s="412"/>
      <c r="Q30" s="166" t="s">
        <v>127</v>
      </c>
      <c r="R30" s="411"/>
      <c r="S30" s="412"/>
      <c r="T30" s="166" t="s">
        <v>127</v>
      </c>
    </row>
    <row r="31" spans="1:20" s="170" customFormat="1" ht="15" customHeight="1" x14ac:dyDescent="0.25">
      <c r="A31" s="444" t="s">
        <v>131</v>
      </c>
      <c r="B31" s="445"/>
      <c r="C31" s="445"/>
      <c r="D31" s="445"/>
      <c r="E31" s="445"/>
      <c r="F31" s="445"/>
      <c r="G31" s="445"/>
      <c r="H31" s="445"/>
      <c r="I31" s="445"/>
      <c r="J31" s="445"/>
      <c r="K31" s="445"/>
      <c r="L31" s="445"/>
      <c r="M31" s="445"/>
      <c r="N31" s="445"/>
      <c r="O31" s="445"/>
      <c r="P31" s="445"/>
      <c r="Q31" s="445"/>
      <c r="R31" s="445"/>
      <c r="S31" s="445"/>
      <c r="T31" s="446"/>
    </row>
    <row r="32" spans="1:20" s="170" customFormat="1" ht="15" customHeight="1" x14ac:dyDescent="0.25">
      <c r="A32" s="440" t="s">
        <v>389</v>
      </c>
      <c r="B32" s="440"/>
      <c r="C32" s="440"/>
      <c r="D32" s="440"/>
      <c r="E32" s="440"/>
      <c r="F32" s="440" t="s">
        <v>126</v>
      </c>
      <c r="G32" s="440"/>
      <c r="H32" s="440"/>
      <c r="I32" s="440"/>
      <c r="J32" s="440"/>
      <c r="K32" s="440" t="s">
        <v>384</v>
      </c>
      <c r="L32" s="440"/>
      <c r="M32" s="440"/>
      <c r="N32" s="440"/>
      <c r="O32" s="440"/>
      <c r="P32" s="440" t="s">
        <v>385</v>
      </c>
      <c r="Q32" s="440"/>
      <c r="R32" s="440"/>
      <c r="S32" s="440"/>
      <c r="T32" s="440"/>
    </row>
    <row r="33" spans="1:20" s="170" customFormat="1" ht="15" customHeight="1" x14ac:dyDescent="0.25">
      <c r="A33" s="439" t="s">
        <v>390</v>
      </c>
      <c r="B33" s="439"/>
      <c r="C33" s="439"/>
      <c r="D33" s="439"/>
      <c r="E33" s="439"/>
      <c r="F33" s="411"/>
      <c r="G33" s="412"/>
      <c r="H33" s="412"/>
      <c r="I33" s="412"/>
      <c r="J33" s="166" t="s">
        <v>127</v>
      </c>
      <c r="K33" s="411"/>
      <c r="L33" s="412"/>
      <c r="M33" s="412"/>
      <c r="N33" s="412"/>
      <c r="O33" s="166" t="s">
        <v>127</v>
      </c>
      <c r="P33" s="411"/>
      <c r="Q33" s="412"/>
      <c r="R33" s="412"/>
      <c r="S33" s="412"/>
      <c r="T33" s="166" t="s">
        <v>127</v>
      </c>
    </row>
    <row r="34" spans="1:20" s="170" customFormat="1" ht="15" customHeight="1" x14ac:dyDescent="0.25">
      <c r="A34" s="439" t="s">
        <v>391</v>
      </c>
      <c r="B34" s="439"/>
      <c r="C34" s="439"/>
      <c r="D34" s="439"/>
      <c r="E34" s="439"/>
      <c r="F34" s="411"/>
      <c r="G34" s="412"/>
      <c r="H34" s="412"/>
      <c r="I34" s="412"/>
      <c r="J34" s="166" t="s">
        <v>127</v>
      </c>
      <c r="K34" s="411"/>
      <c r="L34" s="412"/>
      <c r="M34" s="412"/>
      <c r="N34" s="412"/>
      <c r="O34" s="166" t="s">
        <v>127</v>
      </c>
      <c r="P34" s="411"/>
      <c r="Q34" s="412"/>
      <c r="R34" s="412"/>
      <c r="S34" s="412"/>
      <c r="T34" s="166" t="s">
        <v>127</v>
      </c>
    </row>
    <row r="35" spans="1:20" s="170" customFormat="1" ht="15" customHeight="1" x14ac:dyDescent="0.25">
      <c r="A35" s="439" t="s">
        <v>395</v>
      </c>
      <c r="B35" s="439"/>
      <c r="C35" s="439"/>
      <c r="D35" s="439"/>
      <c r="E35" s="439"/>
      <c r="F35" s="411"/>
      <c r="G35" s="412"/>
      <c r="H35" s="412"/>
      <c r="I35" s="412"/>
      <c r="J35" s="166" t="s">
        <v>127</v>
      </c>
      <c r="K35" s="411"/>
      <c r="L35" s="412"/>
      <c r="M35" s="412"/>
      <c r="N35" s="412"/>
      <c r="O35" s="166" t="s">
        <v>127</v>
      </c>
      <c r="P35" s="411"/>
      <c r="Q35" s="412"/>
      <c r="R35" s="412"/>
      <c r="S35" s="412"/>
      <c r="T35" s="166" t="s">
        <v>127</v>
      </c>
    </row>
    <row r="36" spans="1:20" s="170" customFormat="1" ht="15" customHeight="1" x14ac:dyDescent="0.25">
      <c r="A36" s="447" t="s">
        <v>392</v>
      </c>
      <c r="B36" s="447"/>
      <c r="C36" s="447"/>
      <c r="D36" s="447"/>
      <c r="E36" s="447"/>
      <c r="F36" s="411"/>
      <c r="G36" s="412"/>
      <c r="H36" s="412"/>
      <c r="I36" s="412"/>
      <c r="J36" s="166" t="s">
        <v>127</v>
      </c>
      <c r="K36" s="411"/>
      <c r="L36" s="412"/>
      <c r="M36" s="412"/>
      <c r="N36" s="412"/>
      <c r="O36" s="166" t="s">
        <v>127</v>
      </c>
      <c r="P36" s="411"/>
      <c r="Q36" s="412"/>
      <c r="R36" s="412"/>
      <c r="S36" s="412"/>
      <c r="T36" s="166" t="s">
        <v>127</v>
      </c>
    </row>
    <row r="37" spans="1:20" s="170" customFormat="1" ht="15" customHeight="1" x14ac:dyDescent="0.25">
      <c r="A37" s="447" t="s">
        <v>393</v>
      </c>
      <c r="B37" s="447"/>
      <c r="C37" s="447"/>
      <c r="D37" s="447"/>
      <c r="E37" s="447"/>
      <c r="F37" s="411"/>
      <c r="G37" s="412"/>
      <c r="H37" s="412"/>
      <c r="I37" s="412"/>
      <c r="J37" s="166" t="s">
        <v>127</v>
      </c>
      <c r="K37" s="411"/>
      <c r="L37" s="412"/>
      <c r="M37" s="412"/>
      <c r="N37" s="412"/>
      <c r="O37" s="166" t="s">
        <v>127</v>
      </c>
      <c r="P37" s="411"/>
      <c r="Q37" s="412"/>
      <c r="R37" s="412"/>
      <c r="S37" s="412"/>
      <c r="T37" s="166" t="s">
        <v>127</v>
      </c>
    </row>
    <row r="38" spans="1:20" s="170" customFormat="1" ht="15" customHeight="1" x14ac:dyDescent="0.25">
      <c r="A38" s="439" t="s">
        <v>134</v>
      </c>
      <c r="B38" s="439"/>
      <c r="C38" s="439"/>
      <c r="D38" s="439"/>
      <c r="E38" s="439"/>
      <c r="F38" s="411"/>
      <c r="G38" s="412"/>
      <c r="H38" s="412"/>
      <c r="I38" s="412"/>
      <c r="J38" s="166" t="s">
        <v>127</v>
      </c>
      <c r="K38" s="411"/>
      <c r="L38" s="412"/>
      <c r="M38" s="412"/>
      <c r="N38" s="412"/>
      <c r="O38" s="166" t="s">
        <v>127</v>
      </c>
      <c r="P38" s="411"/>
      <c r="Q38" s="412"/>
      <c r="R38" s="412"/>
      <c r="S38" s="412"/>
      <c r="T38" s="166" t="s">
        <v>127</v>
      </c>
    </row>
    <row r="39" spans="1:20" s="170" customFormat="1" ht="15" customHeight="1" x14ac:dyDescent="0.25">
      <c r="A39" s="439" t="s">
        <v>394</v>
      </c>
      <c r="B39" s="439"/>
      <c r="C39" s="439"/>
      <c r="D39" s="439"/>
      <c r="E39" s="439"/>
      <c r="F39" s="411"/>
      <c r="G39" s="412"/>
      <c r="H39" s="412"/>
      <c r="I39" s="412"/>
      <c r="J39" s="166" t="s">
        <v>127</v>
      </c>
      <c r="K39" s="411"/>
      <c r="L39" s="412"/>
      <c r="M39" s="412"/>
      <c r="N39" s="412"/>
      <c r="O39" s="166" t="s">
        <v>127</v>
      </c>
      <c r="P39" s="411"/>
      <c r="Q39" s="412"/>
      <c r="R39" s="412"/>
      <c r="S39" s="412"/>
      <c r="T39" s="166" t="s">
        <v>127</v>
      </c>
    </row>
    <row r="40" spans="1:20" s="170" customFormat="1" ht="15" customHeight="1" x14ac:dyDescent="0.25">
      <c r="A40" s="439" t="s">
        <v>394</v>
      </c>
      <c r="B40" s="439"/>
      <c r="C40" s="439"/>
      <c r="D40" s="439"/>
      <c r="E40" s="439"/>
      <c r="F40" s="411"/>
      <c r="G40" s="412"/>
      <c r="H40" s="412"/>
      <c r="I40" s="412"/>
      <c r="J40" s="166" t="s">
        <v>127</v>
      </c>
      <c r="K40" s="411"/>
      <c r="L40" s="412"/>
      <c r="M40" s="412"/>
      <c r="N40" s="412"/>
      <c r="O40" s="166" t="s">
        <v>127</v>
      </c>
      <c r="P40" s="411"/>
      <c r="Q40" s="412"/>
      <c r="R40" s="412"/>
      <c r="S40" s="412"/>
      <c r="T40" s="166" t="s">
        <v>127</v>
      </c>
    </row>
    <row r="41" spans="1:20" s="170" customFormat="1" ht="15" customHeight="1" x14ac:dyDescent="0.25">
      <c r="A41" s="448" t="s">
        <v>407</v>
      </c>
      <c r="B41" s="449"/>
      <c r="C41" s="449"/>
      <c r="D41" s="449"/>
      <c r="E41" s="449"/>
      <c r="F41" s="449"/>
      <c r="G41" s="449"/>
      <c r="H41" s="449"/>
      <c r="I41" s="449"/>
      <c r="J41" s="449"/>
      <c r="K41" s="449"/>
      <c r="L41" s="449"/>
      <c r="M41" s="449"/>
      <c r="N41" s="449"/>
      <c r="O41" s="449"/>
      <c r="P41" s="449"/>
      <c r="Q41" s="449"/>
      <c r="R41" s="449"/>
      <c r="S41" s="449"/>
      <c r="T41" s="450"/>
    </row>
    <row r="42" spans="1:20" s="170" customFormat="1" ht="15" customHeight="1" x14ac:dyDescent="0.25">
      <c r="A42" s="454" t="s">
        <v>408</v>
      </c>
      <c r="B42" s="455"/>
      <c r="C42" s="455"/>
      <c r="D42" s="455"/>
      <c r="E42" s="455"/>
      <c r="F42" s="455"/>
      <c r="G42" s="455"/>
      <c r="H42" s="455"/>
      <c r="I42" s="455"/>
      <c r="J42" s="455"/>
      <c r="K42" s="455"/>
      <c r="L42" s="455"/>
      <c r="M42" s="455"/>
      <c r="N42" s="455"/>
      <c r="O42" s="455"/>
      <c r="P42" s="455"/>
      <c r="Q42" s="455"/>
      <c r="R42" s="455"/>
      <c r="S42" s="455"/>
      <c r="T42" s="456"/>
    </row>
    <row r="43" spans="1:20" s="170" customFormat="1" ht="15" customHeight="1" x14ac:dyDescent="0.25">
      <c r="A43" s="172"/>
      <c r="B43" s="173"/>
      <c r="C43" s="173"/>
      <c r="D43" s="173"/>
      <c r="E43" s="173"/>
      <c r="F43" s="173"/>
      <c r="G43" s="173"/>
      <c r="H43" s="173"/>
      <c r="I43" s="173"/>
      <c r="J43" s="173"/>
      <c r="K43" s="173"/>
      <c r="L43" s="173"/>
      <c r="M43" s="173"/>
      <c r="N43" s="173"/>
      <c r="O43" s="173"/>
      <c r="P43" s="173"/>
      <c r="Q43" s="173"/>
      <c r="R43" s="173"/>
      <c r="S43" s="173"/>
      <c r="T43" s="174"/>
    </row>
    <row r="44" spans="1:20" ht="15" customHeight="1" x14ac:dyDescent="0.2">
      <c r="A44" s="451" t="s">
        <v>410</v>
      </c>
      <c r="B44" s="452"/>
      <c r="C44" s="452"/>
      <c r="D44" s="452"/>
      <c r="E44" s="452"/>
      <c r="F44" s="452"/>
      <c r="G44" s="452"/>
      <c r="H44" s="452"/>
      <c r="I44" s="452"/>
      <c r="J44" s="452"/>
      <c r="K44" s="452"/>
      <c r="L44" s="452"/>
      <c r="M44" s="452"/>
      <c r="N44" s="452"/>
      <c r="O44" s="452"/>
      <c r="P44" s="452"/>
      <c r="Q44" s="452"/>
      <c r="R44" s="452"/>
      <c r="S44" s="452"/>
      <c r="T44" s="453"/>
    </row>
    <row r="45" spans="1:20" ht="15" customHeight="1" x14ac:dyDescent="0.2">
      <c r="A45" s="444" t="s">
        <v>409</v>
      </c>
      <c r="B45" s="445"/>
      <c r="C45" s="445"/>
      <c r="D45" s="445"/>
      <c r="E45" s="445"/>
      <c r="F45" s="445"/>
      <c r="G45" s="445"/>
      <c r="H45" s="445"/>
      <c r="I45" s="445"/>
      <c r="J45" s="445"/>
      <c r="K45" s="445"/>
      <c r="L45" s="445"/>
      <c r="M45" s="445"/>
      <c r="N45" s="445"/>
      <c r="O45" s="445"/>
      <c r="P45" s="445"/>
      <c r="Q45" s="445"/>
      <c r="R45" s="445"/>
      <c r="S45" s="445"/>
      <c r="T45" s="446"/>
    </row>
    <row r="46" spans="1:20" ht="15" customHeight="1" x14ac:dyDescent="0.2">
      <c r="A46" s="168" t="s">
        <v>246</v>
      </c>
      <c r="B46" s="440" t="s">
        <v>247</v>
      </c>
      <c r="C46" s="440"/>
      <c r="D46" s="440"/>
      <c r="E46" s="440" t="s">
        <v>384</v>
      </c>
      <c r="F46" s="440"/>
      <c r="G46" s="440"/>
      <c r="H46" s="440" t="s">
        <v>385</v>
      </c>
      <c r="I46" s="440"/>
      <c r="J46" s="440"/>
      <c r="K46" s="168" t="s">
        <v>246</v>
      </c>
      <c r="L46" s="440" t="s">
        <v>247</v>
      </c>
      <c r="M46" s="440"/>
      <c r="N46" s="440"/>
      <c r="O46" s="440" t="s">
        <v>384</v>
      </c>
      <c r="P46" s="440"/>
      <c r="Q46" s="440"/>
      <c r="R46" s="440" t="s">
        <v>385</v>
      </c>
      <c r="S46" s="440"/>
      <c r="T46" s="440"/>
    </row>
    <row r="47" spans="1:20" ht="15" customHeight="1" x14ac:dyDescent="0.2">
      <c r="A47" s="169">
        <v>1</v>
      </c>
      <c r="B47" s="405"/>
      <c r="C47" s="405"/>
      <c r="D47" s="405"/>
      <c r="E47" s="411"/>
      <c r="F47" s="412"/>
      <c r="G47" s="166" t="s">
        <v>127</v>
      </c>
      <c r="H47" s="411"/>
      <c r="I47" s="412"/>
      <c r="J47" s="166" t="s">
        <v>127</v>
      </c>
      <c r="K47" s="169">
        <v>5</v>
      </c>
      <c r="L47" s="405"/>
      <c r="M47" s="405"/>
      <c r="N47" s="405"/>
      <c r="O47" s="411"/>
      <c r="P47" s="412"/>
      <c r="Q47" s="166" t="s">
        <v>127</v>
      </c>
      <c r="R47" s="411"/>
      <c r="S47" s="412"/>
      <c r="T47" s="166" t="s">
        <v>127</v>
      </c>
    </row>
    <row r="48" spans="1:20" ht="15" customHeight="1" x14ac:dyDescent="0.2">
      <c r="A48" s="169">
        <v>2</v>
      </c>
      <c r="B48" s="405"/>
      <c r="C48" s="405"/>
      <c r="D48" s="405"/>
      <c r="E48" s="411"/>
      <c r="F48" s="412"/>
      <c r="G48" s="166" t="s">
        <v>127</v>
      </c>
      <c r="H48" s="411"/>
      <c r="I48" s="412"/>
      <c r="J48" s="166" t="s">
        <v>127</v>
      </c>
      <c r="K48" s="169">
        <v>6</v>
      </c>
      <c r="L48" s="405"/>
      <c r="M48" s="405"/>
      <c r="N48" s="405"/>
      <c r="O48" s="411"/>
      <c r="P48" s="412"/>
      <c r="Q48" s="166" t="s">
        <v>127</v>
      </c>
      <c r="R48" s="411"/>
      <c r="S48" s="412"/>
      <c r="T48" s="166" t="s">
        <v>127</v>
      </c>
    </row>
    <row r="49" spans="1:20" ht="15" customHeight="1" x14ac:dyDescent="0.2">
      <c r="A49" s="169">
        <v>3</v>
      </c>
      <c r="B49" s="405"/>
      <c r="C49" s="405"/>
      <c r="D49" s="405"/>
      <c r="E49" s="411"/>
      <c r="F49" s="412"/>
      <c r="G49" s="166" t="s">
        <v>127</v>
      </c>
      <c r="H49" s="411"/>
      <c r="I49" s="412"/>
      <c r="J49" s="166" t="s">
        <v>127</v>
      </c>
      <c r="K49" s="169">
        <v>7</v>
      </c>
      <c r="L49" s="405"/>
      <c r="M49" s="405"/>
      <c r="N49" s="405"/>
      <c r="O49" s="411"/>
      <c r="P49" s="412"/>
      <c r="Q49" s="166" t="s">
        <v>127</v>
      </c>
      <c r="R49" s="411"/>
      <c r="S49" s="412"/>
      <c r="T49" s="166" t="s">
        <v>127</v>
      </c>
    </row>
    <row r="50" spans="1:20" ht="15" customHeight="1" x14ac:dyDescent="0.2">
      <c r="A50" s="169">
        <v>4</v>
      </c>
      <c r="B50" s="405"/>
      <c r="C50" s="405"/>
      <c r="D50" s="405"/>
      <c r="E50" s="411"/>
      <c r="F50" s="412"/>
      <c r="G50" s="166" t="s">
        <v>127</v>
      </c>
      <c r="H50" s="411"/>
      <c r="I50" s="412"/>
      <c r="J50" s="166" t="s">
        <v>127</v>
      </c>
      <c r="K50" s="169">
        <v>8</v>
      </c>
      <c r="L50" s="405"/>
      <c r="M50" s="405"/>
      <c r="N50" s="405"/>
      <c r="O50" s="411"/>
      <c r="P50" s="412"/>
      <c r="Q50" s="166" t="s">
        <v>127</v>
      </c>
      <c r="R50" s="411"/>
      <c r="S50" s="412"/>
      <c r="T50" s="166" t="s">
        <v>127</v>
      </c>
    </row>
    <row r="51" spans="1:20" ht="15" customHeight="1" x14ac:dyDescent="0.2">
      <c r="A51" s="170"/>
      <c r="B51" s="170"/>
      <c r="C51" s="170"/>
      <c r="D51" s="170"/>
      <c r="E51" s="170"/>
      <c r="F51" s="170"/>
      <c r="G51" s="170"/>
      <c r="H51" s="170"/>
      <c r="I51" s="170"/>
      <c r="J51" s="170"/>
      <c r="K51" s="170"/>
      <c r="L51" s="170"/>
      <c r="M51" s="170"/>
      <c r="N51" s="170"/>
      <c r="O51" s="170"/>
      <c r="P51" s="170"/>
      <c r="Q51" s="170"/>
      <c r="R51" s="175"/>
      <c r="S51" s="176" t="s">
        <v>494</v>
      </c>
      <c r="T51" s="170"/>
    </row>
    <row r="52" spans="1:20" ht="15" customHeight="1" x14ac:dyDescent="0.2">
      <c r="A52" s="170"/>
      <c r="B52" s="170"/>
      <c r="C52" s="170"/>
      <c r="D52" s="170"/>
      <c r="E52" s="170"/>
      <c r="F52" s="170"/>
      <c r="G52" s="170"/>
      <c r="H52" s="170"/>
      <c r="I52" s="170"/>
      <c r="J52" s="170"/>
      <c r="K52" s="170"/>
      <c r="L52" s="170"/>
      <c r="M52" s="170"/>
      <c r="N52" s="170"/>
      <c r="O52" s="170"/>
      <c r="P52" s="170"/>
      <c r="Q52" s="170"/>
      <c r="R52" s="170"/>
      <c r="S52" s="170"/>
      <c r="T52" s="170"/>
    </row>
    <row r="53" spans="1:20" ht="15" customHeight="1" x14ac:dyDescent="0.2">
      <c r="A53" s="170"/>
      <c r="B53" s="170"/>
      <c r="C53" s="170"/>
      <c r="D53" s="170"/>
      <c r="E53" s="170"/>
      <c r="F53" s="170"/>
      <c r="G53" s="170"/>
      <c r="H53" s="170"/>
      <c r="I53" s="170"/>
      <c r="J53" s="170"/>
      <c r="K53" s="170"/>
      <c r="L53" s="170"/>
      <c r="M53" s="170"/>
      <c r="N53" s="170"/>
      <c r="O53" s="170"/>
      <c r="P53" s="170"/>
      <c r="Q53" s="170"/>
      <c r="R53" s="170"/>
      <c r="S53" s="170"/>
      <c r="T53" s="170"/>
    </row>
    <row r="54" spans="1:20" ht="15" customHeight="1" x14ac:dyDescent="0.2">
      <c r="A54" s="170"/>
      <c r="B54" s="170"/>
      <c r="C54" s="170"/>
      <c r="D54" s="170"/>
      <c r="E54" s="170"/>
      <c r="F54" s="170"/>
      <c r="G54" s="170"/>
      <c r="H54" s="170"/>
      <c r="I54" s="170"/>
      <c r="J54" s="170"/>
      <c r="K54" s="170"/>
      <c r="L54" s="170"/>
      <c r="M54" s="170"/>
      <c r="N54" s="170"/>
      <c r="O54" s="170"/>
      <c r="P54" s="170"/>
      <c r="Q54" s="170"/>
      <c r="R54" s="170"/>
      <c r="S54" s="170"/>
      <c r="T54" s="170"/>
    </row>
    <row r="55" spans="1:20" ht="15" customHeight="1" x14ac:dyDescent="0.2"/>
    <row r="56" spans="1:20" ht="15" customHeight="1" x14ac:dyDescent="0.2"/>
  </sheetData>
  <mergeCells count="196">
    <mergeCell ref="R50:S50"/>
    <mergeCell ref="A11:F11"/>
    <mergeCell ref="B50:D50"/>
    <mergeCell ref="E50:F50"/>
    <mergeCell ref="H50:I50"/>
    <mergeCell ref="L50:N50"/>
    <mergeCell ref="O50:P50"/>
    <mergeCell ref="R49:S49"/>
    <mergeCell ref="B49:D49"/>
    <mergeCell ref="E49:F49"/>
    <mergeCell ref="H49:I49"/>
    <mergeCell ref="L49:N49"/>
    <mergeCell ref="O49:P49"/>
    <mergeCell ref="R47:S47"/>
    <mergeCell ref="B48:D48"/>
    <mergeCell ref="E48:F48"/>
    <mergeCell ref="H48:I48"/>
    <mergeCell ref="L48:N48"/>
    <mergeCell ref="O48:P48"/>
    <mergeCell ref="R48:S48"/>
    <mergeCell ref="B47:D47"/>
    <mergeCell ref="E47:F47"/>
    <mergeCell ref="H47:I47"/>
    <mergeCell ref="L47:N47"/>
    <mergeCell ref="L30:N30"/>
    <mergeCell ref="O47:P47"/>
    <mergeCell ref="A41:T41"/>
    <mergeCell ref="A44:T44"/>
    <mergeCell ref="A45:T45"/>
    <mergeCell ref="A42:T42"/>
    <mergeCell ref="B46:D46"/>
    <mergeCell ref="E46:G46"/>
    <mergeCell ref="H46:J46"/>
    <mergeCell ref="L46:N46"/>
    <mergeCell ref="O46:Q46"/>
    <mergeCell ref="R46:T46"/>
    <mergeCell ref="A40:E40"/>
    <mergeCell ref="F40:I40"/>
    <mergeCell ref="K40:N40"/>
    <mergeCell ref="P40:S40"/>
    <mergeCell ref="A35:E35"/>
    <mergeCell ref="F35:I35"/>
    <mergeCell ref="K35:N35"/>
    <mergeCell ref="P35:S35"/>
    <mergeCell ref="F39:I39"/>
    <mergeCell ref="K39:N39"/>
    <mergeCell ref="P39:S39"/>
    <mergeCell ref="F37:I37"/>
    <mergeCell ref="K37:N37"/>
    <mergeCell ref="P37:S37"/>
    <mergeCell ref="F38:I38"/>
    <mergeCell ref="K38:N38"/>
    <mergeCell ref="P38:S38"/>
    <mergeCell ref="A37:E37"/>
    <mergeCell ref="A38:E38"/>
    <mergeCell ref="A36:E36"/>
    <mergeCell ref="F36:I36"/>
    <mergeCell ref="K36:N36"/>
    <mergeCell ref="P36:S36"/>
    <mergeCell ref="A39:E39"/>
    <mergeCell ref="O30:P30"/>
    <mergeCell ref="R30:S30"/>
    <mergeCell ref="B29:D29"/>
    <mergeCell ref="E29:F29"/>
    <mergeCell ref="H29:I29"/>
    <mergeCell ref="B30:D30"/>
    <mergeCell ref="E30:F30"/>
    <mergeCell ref="H30:I30"/>
    <mergeCell ref="F34:I34"/>
    <mergeCell ref="K34:N34"/>
    <mergeCell ref="P34:S34"/>
    <mergeCell ref="K32:O32"/>
    <mergeCell ref="P32:T32"/>
    <mergeCell ref="F33:I33"/>
    <mergeCell ref="K33:N33"/>
    <mergeCell ref="P33:S33"/>
    <mergeCell ref="A31:T31"/>
    <mergeCell ref="A33:E33"/>
    <mergeCell ref="A34:E34"/>
    <mergeCell ref="A32:E32"/>
    <mergeCell ref="F32:J32"/>
    <mergeCell ref="L29:N29"/>
    <mergeCell ref="O29:P29"/>
    <mergeCell ref="R29:S29"/>
    <mergeCell ref="L27:N27"/>
    <mergeCell ref="O27:P27"/>
    <mergeCell ref="R27:S27"/>
    <mergeCell ref="L28:N28"/>
    <mergeCell ref="O28:P28"/>
    <mergeCell ref="R28:S28"/>
    <mergeCell ref="L25:N25"/>
    <mergeCell ref="O25:P25"/>
    <mergeCell ref="R25:S25"/>
    <mergeCell ref="L26:N26"/>
    <mergeCell ref="O26:P26"/>
    <mergeCell ref="R26:S26"/>
    <mergeCell ref="B27:D27"/>
    <mergeCell ref="E27:F27"/>
    <mergeCell ref="H27:I27"/>
    <mergeCell ref="B28:D28"/>
    <mergeCell ref="E28:F28"/>
    <mergeCell ref="H28:I28"/>
    <mergeCell ref="B25:D25"/>
    <mergeCell ref="E25:F25"/>
    <mergeCell ref="H25:I25"/>
    <mergeCell ref="B26:D26"/>
    <mergeCell ref="E26:F26"/>
    <mergeCell ref="H26:I26"/>
    <mergeCell ref="B24:D24"/>
    <mergeCell ref="E24:F24"/>
    <mergeCell ref="H24:I24"/>
    <mergeCell ref="S18:T18"/>
    <mergeCell ref="A19:T19"/>
    <mergeCell ref="E21:G21"/>
    <mergeCell ref="H21:J21"/>
    <mergeCell ref="B21:D21"/>
    <mergeCell ref="L21:N21"/>
    <mergeCell ref="O21:Q21"/>
    <mergeCell ref="R21:T21"/>
    <mergeCell ref="L23:N23"/>
    <mergeCell ref="O23:P23"/>
    <mergeCell ref="R23:S23"/>
    <mergeCell ref="L24:N24"/>
    <mergeCell ref="O24:P24"/>
    <mergeCell ref="R24:S24"/>
    <mergeCell ref="L22:N22"/>
    <mergeCell ref="O22:P22"/>
    <mergeCell ref="R22:S22"/>
    <mergeCell ref="B23:D23"/>
    <mergeCell ref="A18:C18"/>
    <mergeCell ref="E23:F23"/>
    <mergeCell ref="H23:I23"/>
    <mergeCell ref="A10:T10"/>
    <mergeCell ref="S14:T14"/>
    <mergeCell ref="A14:C14"/>
    <mergeCell ref="A13:C13"/>
    <mergeCell ref="A15:C15"/>
    <mergeCell ref="A16:C16"/>
    <mergeCell ref="A17:C17"/>
    <mergeCell ref="S15:T15"/>
    <mergeCell ref="B22:D22"/>
    <mergeCell ref="E22:F22"/>
    <mergeCell ref="H22:I22"/>
    <mergeCell ref="F20:I20"/>
    <mergeCell ref="P15:R15"/>
    <mergeCell ref="P16:R16"/>
    <mergeCell ref="S16:T16"/>
    <mergeCell ref="S17:T17"/>
    <mergeCell ref="A12:G12"/>
    <mergeCell ref="G11:T11"/>
    <mergeCell ref="H12:T12"/>
    <mergeCell ref="P17:R17"/>
    <mergeCell ref="P18:R18"/>
    <mergeCell ref="D13:H13"/>
    <mergeCell ref="D14:H14"/>
    <mergeCell ref="D15:H15"/>
    <mergeCell ref="C9:T9"/>
    <mergeCell ref="A9:B9"/>
    <mergeCell ref="A1:T1"/>
    <mergeCell ref="A2:T2"/>
    <mergeCell ref="A3:T3"/>
    <mergeCell ref="A4:B5"/>
    <mergeCell ref="C4:H5"/>
    <mergeCell ref="I4:I5"/>
    <mergeCell ref="J4:N5"/>
    <mergeCell ref="R4:T4"/>
    <mergeCell ref="R5:T5"/>
    <mergeCell ref="A6:T6"/>
    <mergeCell ref="H7:K7"/>
    <mergeCell ref="G8:K8"/>
    <mergeCell ref="M7:P7"/>
    <mergeCell ref="M8:P8"/>
    <mergeCell ref="A7:G7"/>
    <mergeCell ref="A8:F8"/>
    <mergeCell ref="Q7:T7"/>
    <mergeCell ref="Q8:T8"/>
    <mergeCell ref="D16:H16"/>
    <mergeCell ref="D17:H17"/>
    <mergeCell ref="D18:H18"/>
    <mergeCell ref="P20:S20"/>
    <mergeCell ref="K20:O20"/>
    <mergeCell ref="A20:E20"/>
    <mergeCell ref="P13:T13"/>
    <mergeCell ref="M14:N14"/>
    <mergeCell ref="M15:N15"/>
    <mergeCell ref="M16:N16"/>
    <mergeCell ref="M17:N17"/>
    <mergeCell ref="M18:N18"/>
    <mergeCell ref="M13:O13"/>
    <mergeCell ref="I13:L13"/>
    <mergeCell ref="I14:L14"/>
    <mergeCell ref="I15:L15"/>
    <mergeCell ref="I16:L16"/>
    <mergeCell ref="I17:L17"/>
    <mergeCell ref="I18:L18"/>
    <mergeCell ref="P14:R14"/>
  </mergeCells>
  <pageMargins left="0.7" right="0.7" top="0.75" bottom="0.75" header="0.3" footer="0.3"/>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3</xdr:col>
                    <xdr:colOff>123825</xdr:colOff>
                    <xdr:row>9</xdr:row>
                    <xdr:rowOff>171450</xdr:rowOff>
                  </from>
                  <to>
                    <xdr:col>4</xdr:col>
                    <xdr:colOff>219075</xdr:colOff>
                    <xdr:row>11</xdr:row>
                    <xdr:rowOff>19050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4</xdr:col>
                    <xdr:colOff>257175</xdr:colOff>
                    <xdr:row>9</xdr:row>
                    <xdr:rowOff>171450</xdr:rowOff>
                  </from>
                  <to>
                    <xdr:col>6</xdr:col>
                    <xdr:colOff>38100</xdr:colOff>
                    <xdr:row>11</xdr:row>
                    <xdr:rowOff>19050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0</xdr:col>
                    <xdr:colOff>123825</xdr:colOff>
                    <xdr:row>41</xdr:row>
                    <xdr:rowOff>180975</xdr:rowOff>
                  </from>
                  <to>
                    <xdr:col>4</xdr:col>
                    <xdr:colOff>228600</xdr:colOff>
                    <xdr:row>43</xdr:row>
                    <xdr:rowOff>19050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5</xdr:col>
                    <xdr:colOff>28575</xdr:colOff>
                    <xdr:row>41</xdr:row>
                    <xdr:rowOff>180975</xdr:rowOff>
                  </from>
                  <to>
                    <xdr:col>9</xdr:col>
                    <xdr:colOff>133350</xdr:colOff>
                    <xdr:row>43</xdr:row>
                    <xdr:rowOff>19050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9</xdr:col>
                    <xdr:colOff>266700</xdr:colOff>
                    <xdr:row>41</xdr:row>
                    <xdr:rowOff>180975</xdr:rowOff>
                  </from>
                  <to>
                    <xdr:col>14</xdr:col>
                    <xdr:colOff>57150</xdr:colOff>
                    <xdr:row>43</xdr:row>
                    <xdr:rowOff>19050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4</xdr:col>
                    <xdr:colOff>114300</xdr:colOff>
                    <xdr:row>10</xdr:row>
                    <xdr:rowOff>171450</xdr:rowOff>
                  </from>
                  <to>
                    <xdr:col>5</xdr:col>
                    <xdr:colOff>209550</xdr:colOff>
                    <xdr:row>12</xdr:row>
                    <xdr:rowOff>19050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5</xdr:col>
                    <xdr:colOff>247650</xdr:colOff>
                    <xdr:row>10</xdr:row>
                    <xdr:rowOff>171450</xdr:rowOff>
                  </from>
                  <to>
                    <xdr:col>7</xdr:col>
                    <xdr:colOff>28575</xdr:colOff>
                    <xdr:row>12</xdr:row>
                    <xdr:rowOff>19050</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10</xdr:col>
                    <xdr:colOff>57150</xdr:colOff>
                    <xdr:row>9</xdr:row>
                    <xdr:rowOff>171450</xdr:rowOff>
                  </from>
                  <to>
                    <xdr:col>11</xdr:col>
                    <xdr:colOff>152400</xdr:colOff>
                    <xdr:row>11</xdr:row>
                    <xdr:rowOff>19050</xdr:rowOff>
                  </to>
                </anchor>
              </controlPr>
            </control>
          </mc:Choice>
        </mc:AlternateContent>
        <mc:AlternateContent xmlns:mc="http://schemas.openxmlformats.org/markup-compatibility/2006">
          <mc:Choice Requires="x14">
            <control shapeId="12301" r:id="rId12" name="Check Box 13">
              <controlPr defaultSize="0" autoFill="0" autoLine="0" autoPict="0">
                <anchor moveWithCells="1">
                  <from>
                    <xdr:col>12</xdr:col>
                    <xdr:colOff>142875</xdr:colOff>
                    <xdr:row>9</xdr:row>
                    <xdr:rowOff>171450</xdr:rowOff>
                  </from>
                  <to>
                    <xdr:col>14</xdr:col>
                    <xdr:colOff>161925</xdr:colOff>
                    <xdr:row>11</xdr:row>
                    <xdr:rowOff>19050</xdr:rowOff>
                  </to>
                </anchor>
              </controlPr>
            </control>
          </mc:Choice>
        </mc:AlternateContent>
        <mc:AlternateContent xmlns:mc="http://schemas.openxmlformats.org/markup-compatibility/2006">
          <mc:Choice Requires="x14">
            <control shapeId="12302" r:id="rId13" name="Check Box 14">
              <controlPr defaultSize="0" autoFill="0" autoLine="0" autoPict="0">
                <anchor moveWithCells="1">
                  <from>
                    <xdr:col>14</xdr:col>
                    <xdr:colOff>266700</xdr:colOff>
                    <xdr:row>9</xdr:row>
                    <xdr:rowOff>171450</xdr:rowOff>
                  </from>
                  <to>
                    <xdr:col>16</xdr:col>
                    <xdr:colOff>285750</xdr:colOff>
                    <xdr:row>11</xdr:row>
                    <xdr:rowOff>19050</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11</xdr:col>
                    <xdr:colOff>95250</xdr:colOff>
                    <xdr:row>10</xdr:row>
                    <xdr:rowOff>161925</xdr:rowOff>
                  </from>
                  <to>
                    <xdr:col>13</xdr:col>
                    <xdr:colOff>66675</xdr:colOff>
                    <xdr:row>12</xdr:row>
                    <xdr:rowOff>19050</xdr:rowOff>
                  </to>
                </anchor>
              </controlPr>
            </control>
          </mc:Choice>
        </mc:AlternateContent>
        <mc:AlternateContent xmlns:mc="http://schemas.openxmlformats.org/markup-compatibility/2006">
          <mc:Choice Requires="x14">
            <control shapeId="12308" r:id="rId15" name="Check Box 20">
              <controlPr defaultSize="0" autoFill="0" autoLine="0" autoPict="0">
                <anchor moveWithCells="1">
                  <from>
                    <xdr:col>13</xdr:col>
                    <xdr:colOff>180975</xdr:colOff>
                    <xdr:row>10</xdr:row>
                    <xdr:rowOff>171450</xdr:rowOff>
                  </from>
                  <to>
                    <xdr:col>15</xdr:col>
                    <xdr:colOff>200025</xdr:colOff>
                    <xdr:row>12</xdr:row>
                    <xdr:rowOff>19050</xdr:rowOff>
                  </to>
                </anchor>
              </controlPr>
            </control>
          </mc:Choice>
        </mc:AlternateContent>
        <mc:AlternateContent xmlns:mc="http://schemas.openxmlformats.org/markup-compatibility/2006">
          <mc:Choice Requires="x14">
            <control shapeId="12309" r:id="rId16" name="Check Box 21">
              <controlPr defaultSize="0" autoFill="0" autoLine="0" autoPict="0">
                <anchor moveWithCells="1">
                  <from>
                    <xdr:col>15</xdr:col>
                    <xdr:colOff>304800</xdr:colOff>
                    <xdr:row>10</xdr:row>
                    <xdr:rowOff>171450</xdr:rowOff>
                  </from>
                  <to>
                    <xdr:col>18</xdr:col>
                    <xdr:colOff>9525</xdr:colOff>
                    <xdr:row>12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137"/>
  <sheetViews>
    <sheetView zoomScale="115" zoomScaleNormal="115" zoomScaleSheetLayoutView="115" workbookViewId="0">
      <selection activeCell="K4" sqref="K4:N4"/>
    </sheetView>
  </sheetViews>
  <sheetFormatPr defaultRowHeight="12" x14ac:dyDescent="0.2"/>
  <cols>
    <col min="1" max="20" width="4.7109375" style="74" customWidth="1"/>
    <col min="21" max="256" width="9.140625" style="74"/>
    <col min="257" max="276" width="4.7109375" style="74" customWidth="1"/>
    <col min="277" max="512" width="9.140625" style="74"/>
    <col min="513" max="532" width="4.7109375" style="74" customWidth="1"/>
    <col min="533" max="768" width="9.140625" style="74"/>
    <col min="769" max="788" width="4.7109375" style="74" customWidth="1"/>
    <col min="789" max="1024" width="9.140625" style="74"/>
    <col min="1025" max="1044" width="4.7109375" style="74" customWidth="1"/>
    <col min="1045" max="1280" width="9.140625" style="74"/>
    <col min="1281" max="1300" width="4.7109375" style="74" customWidth="1"/>
    <col min="1301" max="1536" width="9.140625" style="74"/>
    <col min="1537" max="1556" width="4.7109375" style="74" customWidth="1"/>
    <col min="1557" max="1792" width="9.140625" style="74"/>
    <col min="1793" max="1812" width="4.7109375" style="74" customWidth="1"/>
    <col min="1813" max="2048" width="9.140625" style="74"/>
    <col min="2049" max="2068" width="4.7109375" style="74" customWidth="1"/>
    <col min="2069" max="2304" width="9.140625" style="74"/>
    <col min="2305" max="2324" width="4.7109375" style="74" customWidth="1"/>
    <col min="2325" max="2560" width="9.140625" style="74"/>
    <col min="2561" max="2580" width="4.7109375" style="74" customWidth="1"/>
    <col min="2581" max="2816" width="9.140625" style="74"/>
    <col min="2817" max="2836" width="4.7109375" style="74" customWidth="1"/>
    <col min="2837" max="3072" width="9.140625" style="74"/>
    <col min="3073" max="3092" width="4.7109375" style="74" customWidth="1"/>
    <col min="3093" max="3328" width="9.140625" style="74"/>
    <col min="3329" max="3348" width="4.7109375" style="74" customWidth="1"/>
    <col min="3349" max="3584" width="9.140625" style="74"/>
    <col min="3585" max="3604" width="4.7109375" style="74" customWidth="1"/>
    <col min="3605" max="3840" width="9.140625" style="74"/>
    <col min="3841" max="3860" width="4.7109375" style="74" customWidth="1"/>
    <col min="3861" max="4096" width="9.140625" style="74"/>
    <col min="4097" max="4116" width="4.7109375" style="74" customWidth="1"/>
    <col min="4117" max="4352" width="9.140625" style="74"/>
    <col min="4353" max="4372" width="4.7109375" style="74" customWidth="1"/>
    <col min="4373" max="4608" width="9.140625" style="74"/>
    <col min="4609" max="4628" width="4.7109375" style="74" customWidth="1"/>
    <col min="4629" max="4864" width="9.140625" style="74"/>
    <col min="4865" max="4884" width="4.7109375" style="74" customWidth="1"/>
    <col min="4885" max="5120" width="9.140625" style="74"/>
    <col min="5121" max="5140" width="4.7109375" style="74" customWidth="1"/>
    <col min="5141" max="5376" width="9.140625" style="74"/>
    <col min="5377" max="5396" width="4.7109375" style="74" customWidth="1"/>
    <col min="5397" max="5632" width="9.140625" style="74"/>
    <col min="5633" max="5652" width="4.7109375" style="74" customWidth="1"/>
    <col min="5653" max="5888" width="9.140625" style="74"/>
    <col min="5889" max="5908" width="4.7109375" style="74" customWidth="1"/>
    <col min="5909" max="6144" width="9.140625" style="74"/>
    <col min="6145" max="6164" width="4.7109375" style="74" customWidth="1"/>
    <col min="6165" max="6400" width="9.140625" style="74"/>
    <col min="6401" max="6420" width="4.7109375" style="74" customWidth="1"/>
    <col min="6421" max="6656" width="9.140625" style="74"/>
    <col min="6657" max="6676" width="4.7109375" style="74" customWidth="1"/>
    <col min="6677" max="6912" width="9.140625" style="74"/>
    <col min="6913" max="6932" width="4.7109375" style="74" customWidth="1"/>
    <col min="6933" max="7168" width="9.140625" style="74"/>
    <col min="7169" max="7188" width="4.7109375" style="74" customWidth="1"/>
    <col min="7189" max="7424" width="9.140625" style="74"/>
    <col min="7425" max="7444" width="4.7109375" style="74" customWidth="1"/>
    <col min="7445" max="7680" width="9.140625" style="74"/>
    <col min="7681" max="7700" width="4.7109375" style="74" customWidth="1"/>
    <col min="7701" max="7936" width="9.140625" style="74"/>
    <col min="7937" max="7956" width="4.7109375" style="74" customWidth="1"/>
    <col min="7957" max="8192" width="9.140625" style="74"/>
    <col min="8193" max="8212" width="4.7109375" style="74" customWidth="1"/>
    <col min="8213" max="8448" width="9.140625" style="74"/>
    <col min="8449" max="8468" width="4.7109375" style="74" customWidth="1"/>
    <col min="8469" max="8704" width="9.140625" style="74"/>
    <col min="8705" max="8724" width="4.7109375" style="74" customWidth="1"/>
    <col min="8725" max="8960" width="9.140625" style="74"/>
    <col min="8961" max="8980" width="4.7109375" style="74" customWidth="1"/>
    <col min="8981" max="9216" width="9.140625" style="74"/>
    <col min="9217" max="9236" width="4.7109375" style="74" customWidth="1"/>
    <col min="9237" max="9472" width="9.140625" style="74"/>
    <col min="9473" max="9492" width="4.7109375" style="74" customWidth="1"/>
    <col min="9493" max="9728" width="9.140625" style="74"/>
    <col min="9729" max="9748" width="4.7109375" style="74" customWidth="1"/>
    <col min="9749" max="9984" width="9.140625" style="74"/>
    <col min="9985" max="10004" width="4.7109375" style="74" customWidth="1"/>
    <col min="10005" max="10240" width="9.140625" style="74"/>
    <col min="10241" max="10260" width="4.7109375" style="74" customWidth="1"/>
    <col min="10261" max="10496" width="9.140625" style="74"/>
    <col min="10497" max="10516" width="4.7109375" style="74" customWidth="1"/>
    <col min="10517" max="10752" width="9.140625" style="74"/>
    <col min="10753" max="10772" width="4.7109375" style="74" customWidth="1"/>
    <col min="10773" max="11008" width="9.140625" style="74"/>
    <col min="11009" max="11028" width="4.7109375" style="74" customWidth="1"/>
    <col min="11029" max="11264" width="9.140625" style="74"/>
    <col min="11265" max="11284" width="4.7109375" style="74" customWidth="1"/>
    <col min="11285" max="11520" width="9.140625" style="74"/>
    <col min="11521" max="11540" width="4.7109375" style="74" customWidth="1"/>
    <col min="11541" max="11776" width="9.140625" style="74"/>
    <col min="11777" max="11796" width="4.7109375" style="74" customWidth="1"/>
    <col min="11797" max="12032" width="9.140625" style="74"/>
    <col min="12033" max="12052" width="4.7109375" style="74" customWidth="1"/>
    <col min="12053" max="12288" width="9.140625" style="74"/>
    <col min="12289" max="12308" width="4.7109375" style="74" customWidth="1"/>
    <col min="12309" max="12544" width="9.140625" style="74"/>
    <col min="12545" max="12564" width="4.7109375" style="74" customWidth="1"/>
    <col min="12565" max="12800" width="9.140625" style="74"/>
    <col min="12801" max="12820" width="4.7109375" style="74" customWidth="1"/>
    <col min="12821" max="13056" width="9.140625" style="74"/>
    <col min="13057" max="13076" width="4.7109375" style="74" customWidth="1"/>
    <col min="13077" max="13312" width="9.140625" style="74"/>
    <col min="13313" max="13332" width="4.7109375" style="74" customWidth="1"/>
    <col min="13333" max="13568" width="9.140625" style="74"/>
    <col min="13569" max="13588" width="4.7109375" style="74" customWidth="1"/>
    <col min="13589" max="13824" width="9.140625" style="74"/>
    <col min="13825" max="13844" width="4.7109375" style="74" customWidth="1"/>
    <col min="13845" max="14080" width="9.140625" style="74"/>
    <col min="14081" max="14100" width="4.7109375" style="74" customWidth="1"/>
    <col min="14101" max="14336" width="9.140625" style="74"/>
    <col min="14337" max="14356" width="4.7109375" style="74" customWidth="1"/>
    <col min="14357" max="14592" width="9.140625" style="74"/>
    <col min="14593" max="14612" width="4.7109375" style="74" customWidth="1"/>
    <col min="14613" max="14848" width="9.140625" style="74"/>
    <col min="14849" max="14868" width="4.7109375" style="74" customWidth="1"/>
    <col min="14869" max="15104" width="9.140625" style="74"/>
    <col min="15105" max="15124" width="4.7109375" style="74" customWidth="1"/>
    <col min="15125" max="15360" width="9.140625" style="74"/>
    <col min="15361" max="15380" width="4.7109375" style="74" customWidth="1"/>
    <col min="15381" max="15616" width="9.140625" style="74"/>
    <col min="15617" max="15636" width="4.7109375" style="74" customWidth="1"/>
    <col min="15637" max="15872" width="9.140625" style="74"/>
    <col min="15873" max="15892" width="4.7109375" style="74" customWidth="1"/>
    <col min="15893" max="16128" width="9.140625" style="74"/>
    <col min="16129" max="16148" width="4.7109375" style="74" customWidth="1"/>
    <col min="16149" max="16384" width="9.140625" style="74"/>
  </cols>
  <sheetData>
    <row r="1" spans="1:25" ht="15" customHeight="1" x14ac:dyDescent="0.2">
      <c r="A1" s="519" t="s">
        <v>372</v>
      </c>
      <c r="B1" s="519"/>
      <c r="C1" s="519"/>
      <c r="D1" s="519"/>
      <c r="E1" s="519"/>
      <c r="F1" s="519"/>
      <c r="G1" s="519"/>
      <c r="H1" s="519"/>
      <c r="I1" s="519"/>
      <c r="J1" s="519"/>
      <c r="K1" s="519"/>
      <c r="L1" s="519"/>
      <c r="M1" s="519"/>
      <c r="N1" s="519"/>
      <c r="O1" s="519"/>
      <c r="P1" s="519"/>
      <c r="Q1" s="519"/>
      <c r="R1" s="519"/>
      <c r="S1" s="519"/>
      <c r="T1" s="519"/>
      <c r="U1" s="73"/>
      <c r="V1" s="73"/>
      <c r="W1" s="73"/>
      <c r="X1" s="73"/>
      <c r="Y1" s="73"/>
    </row>
    <row r="2" spans="1:25" ht="15" customHeight="1" x14ac:dyDescent="0.25">
      <c r="A2" s="345" t="s">
        <v>107</v>
      </c>
      <c r="B2" s="345"/>
      <c r="C2" s="345"/>
      <c r="D2" s="345"/>
      <c r="E2" s="345"/>
      <c r="F2" s="345"/>
      <c r="G2" s="345"/>
      <c r="H2" s="345"/>
      <c r="I2" s="345"/>
      <c r="J2" s="345"/>
      <c r="K2" s="345"/>
      <c r="L2" s="345"/>
      <c r="M2" s="345"/>
      <c r="N2" s="345"/>
      <c r="O2" s="345"/>
      <c r="P2" s="345"/>
      <c r="Q2" s="345"/>
      <c r="R2" s="345"/>
      <c r="S2" s="345"/>
      <c r="T2" s="345"/>
      <c r="U2" s="73"/>
      <c r="V2" s="73"/>
      <c r="W2" s="73"/>
      <c r="X2" s="73"/>
      <c r="Y2" s="73"/>
    </row>
    <row r="3" spans="1:25" ht="15" customHeight="1" x14ac:dyDescent="0.2">
      <c r="A3" s="520" t="s">
        <v>250</v>
      </c>
      <c r="B3" s="520"/>
      <c r="C3" s="520"/>
      <c r="D3" s="520"/>
      <c r="E3" s="520"/>
      <c r="F3" s="520"/>
      <c r="G3" s="520"/>
      <c r="H3" s="520"/>
      <c r="I3" s="520"/>
      <c r="J3" s="520"/>
      <c r="K3" s="520"/>
      <c r="L3" s="520"/>
      <c r="M3" s="520"/>
      <c r="N3" s="520"/>
      <c r="O3" s="520"/>
      <c r="P3" s="520"/>
      <c r="Q3" s="520"/>
      <c r="R3" s="520"/>
      <c r="S3" s="520"/>
      <c r="T3" s="520"/>
      <c r="U3" s="73"/>
      <c r="V3" s="73"/>
      <c r="W3" s="73"/>
      <c r="X3" s="73"/>
      <c r="Y3" s="73"/>
    </row>
    <row r="4" spans="1:25" ht="24" customHeight="1" x14ac:dyDescent="0.2">
      <c r="A4" s="521" t="s">
        <v>165</v>
      </c>
      <c r="B4" s="516"/>
      <c r="C4" s="349" t="str">
        <f>IF('Client Info'!B2="","",'Client Info'!B2)</f>
        <v/>
      </c>
      <c r="D4" s="349"/>
      <c r="E4" s="349"/>
      <c r="F4" s="349"/>
      <c r="G4" s="349"/>
      <c r="H4" s="350"/>
      <c r="I4" s="522" t="s">
        <v>157</v>
      </c>
      <c r="J4" s="523"/>
      <c r="K4" s="349" t="str">
        <f>IF('Client Info'!B6="","",'Client Info'!B6)</f>
        <v/>
      </c>
      <c r="L4" s="349"/>
      <c r="M4" s="349"/>
      <c r="N4" s="350"/>
      <c r="O4" s="159" t="s">
        <v>166</v>
      </c>
      <c r="P4" s="524" t="str">
        <f>IF('Client Info'!B9="","",'Client Info'!B9)</f>
        <v/>
      </c>
      <c r="Q4" s="353"/>
      <c r="R4" s="353"/>
      <c r="S4" s="353"/>
      <c r="T4" s="354"/>
      <c r="U4" s="73"/>
      <c r="V4" s="73"/>
      <c r="W4" s="73"/>
      <c r="X4" s="73"/>
      <c r="Y4" s="73"/>
    </row>
    <row r="5" spans="1:25" ht="15" customHeight="1" x14ac:dyDescent="0.2">
      <c r="A5" s="482" t="s">
        <v>251</v>
      </c>
      <c r="B5" s="483"/>
      <c r="C5" s="483"/>
      <c r="D5" s="483"/>
      <c r="E5" s="483"/>
      <c r="F5" s="483"/>
      <c r="G5" s="483"/>
      <c r="H5" s="483"/>
      <c r="I5" s="483"/>
      <c r="J5" s="483"/>
      <c r="K5" s="483"/>
      <c r="L5" s="483"/>
      <c r="M5" s="483"/>
      <c r="N5" s="483"/>
      <c r="O5" s="483"/>
      <c r="P5" s="483"/>
      <c r="Q5" s="483"/>
      <c r="R5" s="483"/>
      <c r="S5" s="483"/>
      <c r="T5" s="484"/>
      <c r="U5" s="73"/>
      <c r="V5" s="73"/>
      <c r="W5" s="73"/>
    </row>
    <row r="6" spans="1:25" ht="15" customHeight="1" x14ac:dyDescent="0.2">
      <c r="A6" s="475" t="s">
        <v>252</v>
      </c>
      <c r="B6" s="476"/>
      <c r="C6" s="476"/>
      <c r="D6" s="485"/>
      <c r="E6" s="485"/>
      <c r="F6" s="485"/>
      <c r="G6" s="485"/>
      <c r="H6" s="485"/>
      <c r="I6" s="485"/>
      <c r="J6" s="486"/>
      <c r="K6" s="475" t="s">
        <v>253</v>
      </c>
      <c r="L6" s="476"/>
      <c r="M6" s="485"/>
      <c r="N6" s="485"/>
      <c r="O6" s="485"/>
      <c r="P6" s="485"/>
      <c r="Q6" s="485"/>
      <c r="R6" s="485"/>
      <c r="S6" s="485"/>
      <c r="T6" s="486"/>
      <c r="U6" s="73"/>
      <c r="V6" s="73"/>
      <c r="W6" s="73"/>
    </row>
    <row r="7" spans="1:25" ht="15" customHeight="1" x14ac:dyDescent="0.2">
      <c r="A7" s="475" t="s">
        <v>254</v>
      </c>
      <c r="B7" s="476"/>
      <c r="C7" s="476"/>
      <c r="D7" s="487"/>
      <c r="E7" s="487"/>
      <c r="F7" s="487"/>
      <c r="G7" s="487"/>
      <c r="H7" s="487"/>
      <c r="I7" s="487"/>
      <c r="J7" s="488"/>
      <c r="K7" s="475" t="s">
        <v>255</v>
      </c>
      <c r="L7" s="476"/>
      <c r="M7" s="489"/>
      <c r="N7" s="489"/>
      <c r="O7" s="157" t="s">
        <v>256</v>
      </c>
      <c r="P7" s="475" t="s">
        <v>257</v>
      </c>
      <c r="Q7" s="476"/>
      <c r="R7" s="490"/>
      <c r="S7" s="490"/>
      <c r="T7" s="157" t="s">
        <v>256</v>
      </c>
      <c r="U7" s="73"/>
      <c r="V7" s="73"/>
      <c r="W7" s="73"/>
    </row>
    <row r="8" spans="1:25" ht="15" customHeight="1" x14ac:dyDescent="0.2">
      <c r="A8" s="512" t="s">
        <v>443</v>
      </c>
      <c r="B8" s="512"/>
      <c r="C8" s="512"/>
      <c r="D8" s="512"/>
      <c r="E8" s="506"/>
      <c r="F8" s="507"/>
      <c r="G8" s="507"/>
      <c r="H8" s="507"/>
      <c r="I8" s="507"/>
      <c r="J8" s="507"/>
      <c r="K8" s="507"/>
      <c r="L8" s="507"/>
      <c r="M8" s="507"/>
      <c r="N8" s="507"/>
      <c r="O8" s="507"/>
      <c r="P8" s="507"/>
      <c r="Q8" s="507"/>
      <c r="R8" s="477"/>
      <c r="S8" s="477"/>
      <c r="T8" s="518"/>
      <c r="U8" s="73"/>
      <c r="V8" s="73"/>
      <c r="W8" s="73"/>
    </row>
    <row r="9" spans="1:25" ht="15" customHeight="1" x14ac:dyDescent="0.2">
      <c r="A9" s="475" t="s">
        <v>260</v>
      </c>
      <c r="B9" s="476"/>
      <c r="C9" s="476"/>
      <c r="D9" s="529"/>
      <c r="E9" s="532"/>
      <c r="F9" s="533"/>
      <c r="G9" s="533"/>
      <c r="H9" s="533"/>
      <c r="I9" s="533"/>
      <c r="J9" s="533"/>
      <c r="K9" s="533"/>
      <c r="L9" s="533"/>
      <c r="M9" s="533"/>
      <c r="N9" s="533"/>
      <c r="O9" s="533"/>
      <c r="P9" s="533"/>
      <c r="Q9" s="533"/>
      <c r="R9" s="533"/>
      <c r="S9" s="533"/>
      <c r="T9" s="534"/>
      <c r="U9" s="73"/>
      <c r="V9" s="73"/>
      <c r="W9" s="73"/>
    </row>
    <row r="10" spans="1:25" ht="15" customHeight="1" x14ac:dyDescent="0.2">
      <c r="A10" s="512" t="s">
        <v>258</v>
      </c>
      <c r="B10" s="512"/>
      <c r="C10" s="512"/>
      <c r="D10" s="512"/>
      <c r="E10" s="506"/>
      <c r="F10" s="507"/>
      <c r="G10" s="507"/>
      <c r="H10" s="507"/>
      <c r="I10" s="507"/>
      <c r="J10" s="507"/>
      <c r="K10" s="507"/>
      <c r="L10" s="507"/>
      <c r="M10" s="507"/>
      <c r="N10" s="507"/>
      <c r="O10" s="507"/>
      <c r="P10" s="507"/>
      <c r="Q10" s="507"/>
      <c r="R10" s="507"/>
      <c r="S10" s="299"/>
      <c r="T10" s="491"/>
      <c r="U10" s="73"/>
      <c r="V10" s="73"/>
      <c r="W10" s="73"/>
      <c r="X10" s="73"/>
      <c r="Y10" s="73"/>
    </row>
    <row r="11" spans="1:25" ht="15" customHeight="1" x14ac:dyDescent="0.2">
      <c r="A11" s="512" t="s">
        <v>259</v>
      </c>
      <c r="B11" s="512"/>
      <c r="C11" s="512"/>
      <c r="D11" s="512"/>
      <c r="E11" s="506"/>
      <c r="F11" s="507"/>
      <c r="G11" s="507"/>
      <c r="H11" s="507"/>
      <c r="I11" s="507"/>
      <c r="J11" s="507"/>
      <c r="K11" s="507"/>
      <c r="L11" s="507"/>
      <c r="M11" s="507"/>
      <c r="N11" s="507"/>
      <c r="O11" s="507"/>
      <c r="P11" s="507"/>
      <c r="Q11" s="507"/>
      <c r="R11" s="507"/>
      <c r="S11" s="299"/>
      <c r="T11" s="491"/>
      <c r="U11" s="73"/>
      <c r="V11" s="73"/>
      <c r="W11" s="73"/>
      <c r="X11" s="73"/>
      <c r="Y11" s="73"/>
    </row>
    <row r="12" spans="1:25" ht="15" customHeight="1" x14ac:dyDescent="0.2">
      <c r="A12" s="475" t="s">
        <v>261</v>
      </c>
      <c r="B12" s="476"/>
      <c r="C12" s="476"/>
      <c r="D12" s="476"/>
      <c r="E12" s="476"/>
      <c r="F12" s="477"/>
      <c r="G12" s="477"/>
      <c r="H12" s="477"/>
      <c r="I12" s="477"/>
      <c r="J12" s="518"/>
      <c r="K12" s="475" t="s">
        <v>262</v>
      </c>
      <c r="L12" s="476"/>
      <c r="M12" s="476"/>
      <c r="N12" s="476"/>
      <c r="O12" s="476"/>
      <c r="P12" s="530"/>
      <c r="Q12" s="531"/>
      <c r="R12" s="531"/>
      <c r="S12" s="531"/>
      <c r="T12" s="531"/>
      <c r="U12" s="73"/>
      <c r="V12" s="73"/>
      <c r="W12" s="73"/>
      <c r="X12" s="73"/>
      <c r="Y12" s="73"/>
    </row>
    <row r="13" spans="1:25" ht="15" customHeight="1" x14ac:dyDescent="0.2">
      <c r="A13" s="475" t="s">
        <v>263</v>
      </c>
      <c r="B13" s="476"/>
      <c r="C13" s="476"/>
      <c r="D13" s="476"/>
      <c r="E13" s="476"/>
      <c r="F13" s="516"/>
      <c r="G13" s="516"/>
      <c r="H13" s="516"/>
      <c r="I13" s="516"/>
      <c r="J13" s="517"/>
      <c r="K13" s="475" t="s">
        <v>264</v>
      </c>
      <c r="L13" s="476"/>
      <c r="M13" s="476"/>
      <c r="N13" s="476"/>
      <c r="O13" s="476"/>
      <c r="P13" s="507"/>
      <c r="Q13" s="507"/>
      <c r="R13" s="507"/>
      <c r="S13" s="507"/>
      <c r="T13" s="525"/>
      <c r="U13" s="73"/>
      <c r="V13" s="73"/>
      <c r="W13" s="73"/>
      <c r="X13" s="73"/>
      <c r="Y13" s="73"/>
    </row>
    <row r="14" spans="1:25" ht="15" customHeight="1" x14ac:dyDescent="0.2">
      <c r="A14" s="512" t="s">
        <v>265</v>
      </c>
      <c r="B14" s="512"/>
      <c r="C14" s="512"/>
      <c r="D14" s="512"/>
      <c r="E14" s="475"/>
      <c r="F14" s="510"/>
      <c r="G14" s="511"/>
      <c r="H14" s="511"/>
      <c r="I14" s="511"/>
      <c r="J14" s="511"/>
      <c r="K14" s="512" t="s">
        <v>266</v>
      </c>
      <c r="L14" s="512"/>
      <c r="M14" s="512"/>
      <c r="N14" s="512"/>
      <c r="O14" s="475"/>
      <c r="P14" s="253"/>
      <c r="Q14" s="105" t="s">
        <v>267</v>
      </c>
      <c r="R14" s="158" t="s">
        <v>268</v>
      </c>
      <c r="S14" s="253"/>
      <c r="T14" s="106" t="s">
        <v>267</v>
      </c>
      <c r="U14" s="73"/>
      <c r="V14" s="73"/>
      <c r="W14" s="73"/>
      <c r="X14" s="73"/>
      <c r="Y14" s="73"/>
    </row>
    <row r="15" spans="1:25" ht="15" customHeight="1" x14ac:dyDescent="0.2">
      <c r="A15" s="512" t="s">
        <v>269</v>
      </c>
      <c r="B15" s="512"/>
      <c r="C15" s="512"/>
      <c r="D15" s="512"/>
      <c r="E15" s="475"/>
      <c r="F15" s="510"/>
      <c r="G15" s="511"/>
      <c r="H15" s="511"/>
      <c r="I15" s="511"/>
      <c r="J15" s="511"/>
      <c r="K15" s="512" t="s">
        <v>270</v>
      </c>
      <c r="L15" s="512"/>
      <c r="M15" s="512"/>
      <c r="N15" s="512"/>
      <c r="O15" s="475"/>
      <c r="P15" s="510"/>
      <c r="Q15" s="511"/>
      <c r="R15" s="511"/>
      <c r="S15" s="511"/>
      <c r="T15" s="511"/>
      <c r="U15" s="73"/>
      <c r="V15" s="73"/>
      <c r="W15" s="73"/>
      <c r="X15" s="73"/>
      <c r="Y15" s="73"/>
    </row>
    <row r="16" spans="1:25" ht="15" customHeight="1" x14ac:dyDescent="0.2">
      <c r="A16" s="512" t="s">
        <v>271</v>
      </c>
      <c r="B16" s="512"/>
      <c r="C16" s="512"/>
      <c r="D16" s="512"/>
      <c r="E16" s="475"/>
      <c r="F16" s="510"/>
      <c r="G16" s="511"/>
      <c r="H16" s="511"/>
      <c r="I16" s="511"/>
      <c r="J16" s="511"/>
      <c r="K16" s="512" t="s">
        <v>272</v>
      </c>
      <c r="L16" s="512"/>
      <c r="M16" s="512"/>
      <c r="N16" s="512"/>
      <c r="O16" s="475"/>
      <c r="P16" s="510"/>
      <c r="Q16" s="511"/>
      <c r="R16" s="511"/>
      <c r="S16" s="511"/>
      <c r="T16" s="511"/>
      <c r="U16" s="73"/>
      <c r="V16" s="73"/>
      <c r="W16" s="73"/>
      <c r="X16" s="73"/>
      <c r="Y16" s="73"/>
    </row>
    <row r="17" spans="1:25" ht="15" customHeight="1" x14ac:dyDescent="0.2">
      <c r="A17" s="512" t="s">
        <v>273</v>
      </c>
      <c r="B17" s="512"/>
      <c r="C17" s="512"/>
      <c r="D17" s="512"/>
      <c r="E17" s="475"/>
      <c r="F17" s="510"/>
      <c r="G17" s="511"/>
      <c r="H17" s="511"/>
      <c r="I17" s="511"/>
      <c r="J17" s="511"/>
      <c r="K17" s="107" t="s">
        <v>274</v>
      </c>
      <c r="L17" s="108"/>
      <c r="M17" s="108"/>
      <c r="N17" s="108"/>
      <c r="O17" s="109"/>
      <c r="P17" s="516"/>
      <c r="Q17" s="516"/>
      <c r="R17" s="516"/>
      <c r="S17" s="516"/>
      <c r="T17" s="517"/>
      <c r="U17" s="73"/>
      <c r="V17" s="73"/>
      <c r="W17" s="73"/>
      <c r="X17" s="73"/>
      <c r="Y17" s="73"/>
    </row>
    <row r="18" spans="1:25" ht="15" customHeight="1" x14ac:dyDescent="0.2">
      <c r="A18" s="513" t="s">
        <v>445</v>
      </c>
      <c r="B18" s="513"/>
      <c r="C18" s="513"/>
      <c r="D18" s="513"/>
      <c r="E18" s="513"/>
      <c r="F18" s="513"/>
      <c r="G18" s="513"/>
      <c r="H18" s="513"/>
      <c r="I18" s="513"/>
      <c r="J18" s="513"/>
      <c r="K18" s="513"/>
      <c r="L18" s="513"/>
      <c r="M18" s="513"/>
      <c r="N18" s="513"/>
      <c r="O18" s="513"/>
      <c r="P18" s="513"/>
      <c r="Q18" s="513"/>
      <c r="R18" s="513"/>
      <c r="S18" s="513"/>
      <c r="T18" s="513"/>
      <c r="U18" s="73"/>
      <c r="V18" s="73"/>
      <c r="W18" s="73"/>
      <c r="X18" s="73"/>
      <c r="Y18" s="73"/>
    </row>
    <row r="19" spans="1:25" ht="15" customHeight="1" x14ac:dyDescent="0.2">
      <c r="A19" s="512" t="s">
        <v>275</v>
      </c>
      <c r="B19" s="512"/>
      <c r="C19" s="512"/>
      <c r="D19" s="512"/>
      <c r="E19" s="475"/>
      <c r="F19" s="514"/>
      <c r="G19" s="515"/>
      <c r="H19" s="515"/>
      <c r="I19" s="515"/>
      <c r="J19" s="515"/>
      <c r="K19" s="512" t="s">
        <v>276</v>
      </c>
      <c r="L19" s="512"/>
      <c r="M19" s="512"/>
      <c r="N19" s="512"/>
      <c r="O19" s="475"/>
      <c r="P19" s="510"/>
      <c r="Q19" s="511"/>
      <c r="R19" s="511"/>
      <c r="S19" s="511"/>
      <c r="T19" s="511"/>
      <c r="U19" s="73"/>
      <c r="V19" s="73"/>
      <c r="W19" s="73"/>
      <c r="X19" s="73"/>
      <c r="Y19" s="73"/>
    </row>
    <row r="20" spans="1:25" ht="15" customHeight="1" x14ac:dyDescent="0.2">
      <c r="A20" s="512" t="s">
        <v>277</v>
      </c>
      <c r="B20" s="512"/>
      <c r="C20" s="512"/>
      <c r="D20" s="512"/>
      <c r="E20" s="475"/>
      <c r="F20" s="510"/>
      <c r="G20" s="511"/>
      <c r="H20" s="511"/>
      <c r="I20" s="511"/>
      <c r="J20" s="511"/>
      <c r="K20" s="512" t="s">
        <v>278</v>
      </c>
      <c r="L20" s="512"/>
      <c r="M20" s="512"/>
      <c r="N20" s="512"/>
      <c r="O20" s="475"/>
      <c r="P20" s="510"/>
      <c r="Q20" s="511"/>
      <c r="R20" s="511"/>
      <c r="S20" s="511"/>
      <c r="T20" s="511"/>
      <c r="U20" s="73"/>
      <c r="V20" s="73"/>
      <c r="W20" s="73"/>
      <c r="X20" s="73"/>
      <c r="Y20" s="73"/>
    </row>
    <row r="21" spans="1:25" ht="15" customHeight="1" x14ac:dyDescent="0.2">
      <c r="A21" s="475" t="s">
        <v>279</v>
      </c>
      <c r="B21" s="476"/>
      <c r="C21" s="476"/>
      <c r="D21" s="476"/>
      <c r="E21" s="476"/>
      <c r="F21" s="510"/>
      <c r="G21" s="511"/>
      <c r="H21" s="511"/>
      <c r="I21" s="511"/>
      <c r="J21" s="511"/>
      <c r="K21" s="512" t="s">
        <v>280</v>
      </c>
      <c r="L21" s="512"/>
      <c r="M21" s="512"/>
      <c r="N21" s="512"/>
      <c r="O21" s="475"/>
      <c r="P21" s="510"/>
      <c r="Q21" s="511"/>
      <c r="R21" s="511"/>
      <c r="S21" s="511"/>
      <c r="T21" s="511"/>
      <c r="U21" s="73"/>
      <c r="V21" s="73"/>
      <c r="W21" s="73"/>
      <c r="X21" s="73"/>
      <c r="Y21" s="73"/>
    </row>
    <row r="22" spans="1:25" ht="15" customHeight="1" x14ac:dyDescent="0.2">
      <c r="A22" s="512" t="s">
        <v>281</v>
      </c>
      <c r="B22" s="512"/>
      <c r="C22" s="512"/>
      <c r="D22" s="512"/>
      <c r="E22" s="475"/>
      <c r="F22" s="510"/>
      <c r="G22" s="511"/>
      <c r="H22" s="511"/>
      <c r="I22" s="511"/>
      <c r="J22" s="511"/>
      <c r="K22" s="512" t="s">
        <v>282</v>
      </c>
      <c r="L22" s="512"/>
      <c r="M22" s="512"/>
      <c r="N22" s="512"/>
      <c r="O22" s="475"/>
      <c r="P22" s="510"/>
      <c r="Q22" s="511"/>
      <c r="R22" s="511"/>
      <c r="S22" s="511"/>
      <c r="T22" s="511"/>
      <c r="U22" s="73"/>
      <c r="V22" s="73"/>
      <c r="W22" s="73"/>
      <c r="X22" s="73"/>
      <c r="Y22" s="73"/>
    </row>
    <row r="23" spans="1:25" ht="15" customHeight="1" x14ac:dyDescent="0.2">
      <c r="A23" s="482" t="s">
        <v>283</v>
      </c>
      <c r="B23" s="483"/>
      <c r="C23" s="483"/>
      <c r="D23" s="483"/>
      <c r="E23" s="483"/>
      <c r="F23" s="483"/>
      <c r="G23" s="483"/>
      <c r="H23" s="483"/>
      <c r="I23" s="483"/>
      <c r="J23" s="483"/>
      <c r="K23" s="483"/>
      <c r="L23" s="483"/>
      <c r="M23" s="483"/>
      <c r="N23" s="483"/>
      <c r="O23" s="483"/>
      <c r="P23" s="483"/>
      <c r="Q23" s="483"/>
      <c r="R23" s="483"/>
      <c r="S23" s="483"/>
      <c r="T23" s="484"/>
      <c r="U23" s="73"/>
      <c r="V23" s="73"/>
      <c r="W23" s="73"/>
      <c r="X23" s="73"/>
      <c r="Y23" s="73"/>
    </row>
    <row r="24" spans="1:25" ht="15" customHeight="1" x14ac:dyDescent="0.2">
      <c r="A24" s="155" t="s">
        <v>252</v>
      </c>
      <c r="B24" s="156"/>
      <c r="C24" s="156"/>
      <c r="D24" s="299"/>
      <c r="E24" s="299"/>
      <c r="F24" s="299"/>
      <c r="G24" s="299"/>
      <c r="H24" s="299"/>
      <c r="I24" s="299"/>
      <c r="J24" s="491"/>
      <c r="K24" s="155" t="s">
        <v>253</v>
      </c>
      <c r="L24" s="156"/>
      <c r="M24" s="299"/>
      <c r="N24" s="299"/>
      <c r="O24" s="299"/>
      <c r="P24" s="299"/>
      <c r="Q24" s="299"/>
      <c r="R24" s="299"/>
      <c r="S24" s="299"/>
      <c r="T24" s="491"/>
      <c r="U24" s="73"/>
      <c r="V24" s="73"/>
      <c r="W24" s="73"/>
      <c r="X24" s="73"/>
      <c r="Y24" s="73"/>
    </row>
    <row r="25" spans="1:25" ht="15" customHeight="1" x14ac:dyDescent="0.2">
      <c r="A25" s="155" t="s">
        <v>254</v>
      </c>
      <c r="B25" s="156"/>
      <c r="C25" s="299"/>
      <c r="D25" s="299"/>
      <c r="E25" s="299"/>
      <c r="F25" s="299"/>
      <c r="G25" s="299"/>
      <c r="H25" s="299"/>
      <c r="I25" s="299"/>
      <c r="J25" s="491"/>
      <c r="K25" s="475" t="s">
        <v>284</v>
      </c>
      <c r="L25" s="476"/>
      <c r="M25" s="299"/>
      <c r="N25" s="299"/>
      <c r="O25" s="491"/>
      <c r="P25" s="506" t="s">
        <v>285</v>
      </c>
      <c r="Q25" s="507"/>
      <c r="R25" s="507"/>
      <c r="S25" s="508"/>
      <c r="T25" s="509"/>
      <c r="U25" s="73"/>
    </row>
    <row r="26" spans="1:25" ht="15" customHeight="1" x14ac:dyDescent="0.2">
      <c r="A26" s="153" t="s">
        <v>286</v>
      </c>
      <c r="B26" s="154"/>
      <c r="C26" s="154"/>
      <c r="D26" s="508"/>
      <c r="E26" s="508"/>
      <c r="F26" s="103" t="s">
        <v>256</v>
      </c>
      <c r="G26" s="475" t="s">
        <v>287</v>
      </c>
      <c r="H26" s="476"/>
      <c r="I26" s="476"/>
      <c r="J26" s="476"/>
      <c r="K26" s="476"/>
      <c r="L26" s="526"/>
      <c r="M26" s="526"/>
      <c r="N26" s="98" t="s">
        <v>256</v>
      </c>
      <c r="O26" s="527" t="s">
        <v>444</v>
      </c>
      <c r="P26" s="528"/>
      <c r="Q26" s="528"/>
      <c r="R26" s="299"/>
      <c r="S26" s="299"/>
      <c r="T26" s="491"/>
      <c r="U26" s="73"/>
      <c r="V26" s="73"/>
      <c r="W26" s="73"/>
      <c r="X26" s="73"/>
      <c r="Y26" s="73"/>
    </row>
    <row r="27" spans="1:25" ht="15" customHeight="1" x14ac:dyDescent="0.2">
      <c r="A27" s="110" t="s">
        <v>288</v>
      </c>
      <c r="B27" s="498"/>
      <c r="C27" s="498"/>
      <c r="D27" s="498"/>
      <c r="E27" s="498"/>
      <c r="F27" s="498"/>
      <c r="G27" s="498"/>
      <c r="H27" s="498"/>
      <c r="I27" s="498"/>
      <c r="J27" s="498"/>
      <c r="K27" s="498"/>
      <c r="L27" s="498"/>
      <c r="M27" s="498"/>
      <c r="N27" s="498"/>
      <c r="O27" s="498"/>
      <c r="P27" s="498"/>
      <c r="Q27" s="498"/>
      <c r="R27" s="498"/>
      <c r="S27" s="498"/>
      <c r="T27" s="499"/>
      <c r="U27" s="73"/>
      <c r="V27" s="73"/>
      <c r="W27" s="73"/>
      <c r="X27" s="73"/>
      <c r="Y27" s="73"/>
    </row>
    <row r="28" spans="1:25" ht="15" customHeight="1" x14ac:dyDescent="0.2">
      <c r="A28" s="322" t="s">
        <v>289</v>
      </c>
      <c r="B28" s="323"/>
      <c r="C28" s="323"/>
      <c r="D28" s="323"/>
      <c r="E28" s="323"/>
      <c r="F28" s="323"/>
      <c r="G28" s="323"/>
      <c r="H28" s="323"/>
      <c r="I28" s="323"/>
      <c r="J28" s="323"/>
      <c r="K28" s="323"/>
      <c r="L28" s="323"/>
      <c r="M28" s="323"/>
      <c r="N28" s="323"/>
      <c r="O28" s="323"/>
      <c r="P28" s="323"/>
      <c r="Q28" s="323"/>
      <c r="R28" s="323"/>
      <c r="S28" s="323"/>
      <c r="T28" s="324"/>
      <c r="U28" s="73"/>
      <c r="V28" s="73"/>
      <c r="W28" s="73"/>
      <c r="X28" s="73"/>
      <c r="Y28" s="73"/>
    </row>
    <row r="29" spans="1:25" ht="15" customHeight="1" x14ac:dyDescent="0.2">
      <c r="A29" s="482" t="s">
        <v>290</v>
      </c>
      <c r="B29" s="483"/>
      <c r="C29" s="483"/>
      <c r="D29" s="483"/>
      <c r="E29" s="483"/>
      <c r="F29" s="483"/>
      <c r="G29" s="483"/>
      <c r="H29" s="483"/>
      <c r="I29" s="483"/>
      <c r="J29" s="483"/>
      <c r="K29" s="483"/>
      <c r="L29" s="483"/>
      <c r="M29" s="483"/>
      <c r="N29" s="483"/>
      <c r="O29" s="483"/>
      <c r="P29" s="483"/>
      <c r="Q29" s="483"/>
      <c r="R29" s="483"/>
      <c r="S29" s="483"/>
      <c r="T29" s="484"/>
      <c r="U29" s="73"/>
      <c r="V29" s="73"/>
      <c r="W29" s="73"/>
      <c r="X29" s="73"/>
      <c r="Y29" s="73"/>
    </row>
    <row r="30" spans="1:25" ht="15" customHeight="1" x14ac:dyDescent="0.2">
      <c r="A30" s="475" t="s">
        <v>252</v>
      </c>
      <c r="B30" s="476"/>
      <c r="C30" s="476"/>
      <c r="D30" s="299"/>
      <c r="E30" s="299"/>
      <c r="F30" s="299"/>
      <c r="G30" s="299"/>
      <c r="H30" s="299"/>
      <c r="I30" s="299"/>
      <c r="J30" s="491"/>
      <c r="K30" s="475" t="s">
        <v>253</v>
      </c>
      <c r="L30" s="476"/>
      <c r="M30" s="299"/>
      <c r="N30" s="299"/>
      <c r="O30" s="299"/>
      <c r="P30" s="299"/>
      <c r="Q30" s="299"/>
      <c r="R30" s="299"/>
      <c r="S30" s="299"/>
      <c r="T30" s="491"/>
      <c r="U30" s="73"/>
      <c r="V30" s="73"/>
      <c r="W30" s="73"/>
      <c r="X30" s="73"/>
      <c r="Y30" s="73"/>
    </row>
    <row r="31" spans="1:25" ht="15" customHeight="1" x14ac:dyDescent="0.2">
      <c r="A31" s="155" t="s">
        <v>254</v>
      </c>
      <c r="B31" s="156"/>
      <c r="C31" s="299"/>
      <c r="D31" s="299"/>
      <c r="E31" s="299"/>
      <c r="F31" s="299"/>
      <c r="G31" s="299"/>
      <c r="H31" s="299"/>
      <c r="I31" s="299"/>
      <c r="J31" s="491"/>
      <c r="K31" s="155" t="s">
        <v>291</v>
      </c>
      <c r="L31" s="156"/>
      <c r="M31" s="299"/>
      <c r="N31" s="299"/>
      <c r="O31" s="491"/>
      <c r="P31" s="155" t="s">
        <v>292</v>
      </c>
      <c r="Q31" s="156"/>
      <c r="R31" s="111"/>
      <c r="S31" s="111"/>
      <c r="T31" s="157"/>
      <c r="U31" s="73"/>
      <c r="V31" s="73"/>
      <c r="W31" s="73"/>
      <c r="X31" s="73"/>
      <c r="Y31" s="73"/>
    </row>
    <row r="32" spans="1:25" ht="15" customHeight="1" x14ac:dyDescent="0.2">
      <c r="A32" s="110" t="s">
        <v>293</v>
      </c>
      <c r="B32" s="103"/>
      <c r="C32" s="103"/>
      <c r="D32" s="103"/>
      <c r="E32" s="103"/>
      <c r="F32" s="103"/>
      <c r="G32" s="103"/>
      <c r="H32" s="103"/>
      <c r="I32" s="103"/>
      <c r="J32" s="103"/>
      <c r="K32" s="103"/>
      <c r="L32" s="103"/>
      <c r="M32" s="103"/>
      <c r="N32" s="299"/>
      <c r="O32" s="299"/>
      <c r="P32" s="299"/>
      <c r="Q32" s="299"/>
      <c r="R32" s="299"/>
      <c r="S32" s="299"/>
      <c r="T32" s="491"/>
      <c r="U32" s="73"/>
      <c r="V32" s="73"/>
      <c r="W32" s="73"/>
      <c r="X32" s="73"/>
      <c r="Y32" s="73"/>
    </row>
    <row r="33" spans="1:25" ht="15" customHeight="1" x14ac:dyDescent="0.2">
      <c r="A33" s="492" t="s">
        <v>294</v>
      </c>
      <c r="B33" s="493"/>
      <c r="C33" s="493"/>
      <c r="D33" s="493"/>
      <c r="E33" s="493"/>
      <c r="F33" s="493"/>
      <c r="G33" s="493"/>
      <c r="H33" s="493"/>
      <c r="I33" s="493"/>
      <c r="J33" s="493"/>
      <c r="K33" s="493"/>
      <c r="L33" s="493"/>
      <c r="M33" s="493"/>
      <c r="N33" s="493"/>
      <c r="O33" s="493"/>
      <c r="P33" s="493"/>
      <c r="Q33" s="493"/>
      <c r="R33" s="493"/>
      <c r="S33" s="493"/>
      <c r="T33" s="494"/>
      <c r="U33" s="73"/>
      <c r="V33" s="73"/>
      <c r="W33" s="73"/>
      <c r="X33" s="73"/>
      <c r="Y33" s="73"/>
    </row>
    <row r="34" spans="1:25" ht="15" customHeight="1" x14ac:dyDescent="0.2">
      <c r="A34" s="482" t="s">
        <v>295</v>
      </c>
      <c r="B34" s="483"/>
      <c r="C34" s="483"/>
      <c r="D34" s="483"/>
      <c r="E34" s="483"/>
      <c r="F34" s="483"/>
      <c r="G34" s="483"/>
      <c r="H34" s="483"/>
      <c r="I34" s="483"/>
      <c r="J34" s="483"/>
      <c r="K34" s="483"/>
      <c r="L34" s="483"/>
      <c r="M34" s="483"/>
      <c r="N34" s="483"/>
      <c r="O34" s="483"/>
      <c r="P34" s="483"/>
      <c r="Q34" s="483"/>
      <c r="R34" s="483"/>
      <c r="S34" s="483"/>
      <c r="T34" s="484"/>
      <c r="U34" s="73"/>
      <c r="V34" s="73"/>
      <c r="W34" s="73"/>
      <c r="X34" s="73"/>
      <c r="Y34" s="73"/>
    </row>
    <row r="35" spans="1:25" ht="15" customHeight="1" x14ac:dyDescent="0.2">
      <c r="A35" s="500"/>
      <c r="B35" s="501"/>
      <c r="C35" s="501"/>
      <c r="D35" s="501"/>
      <c r="E35" s="501"/>
      <c r="F35" s="501"/>
      <c r="G35" s="501"/>
      <c r="H35" s="501"/>
      <c r="I35" s="501"/>
      <c r="J35" s="501"/>
      <c r="K35" s="501"/>
      <c r="L35" s="501"/>
      <c r="M35" s="501"/>
      <c r="N35" s="501"/>
      <c r="O35" s="501"/>
      <c r="P35" s="501"/>
      <c r="Q35" s="501"/>
      <c r="R35" s="501"/>
      <c r="S35" s="501"/>
      <c r="T35" s="502"/>
      <c r="U35" s="73"/>
      <c r="V35" s="73"/>
      <c r="W35" s="73"/>
      <c r="X35" s="73"/>
      <c r="Y35" s="73"/>
    </row>
    <row r="36" spans="1:25" ht="15" customHeight="1" x14ac:dyDescent="0.2">
      <c r="A36" s="500"/>
      <c r="B36" s="501"/>
      <c r="C36" s="501"/>
      <c r="D36" s="501"/>
      <c r="E36" s="501"/>
      <c r="F36" s="501"/>
      <c r="G36" s="501"/>
      <c r="H36" s="501"/>
      <c r="I36" s="501"/>
      <c r="J36" s="501"/>
      <c r="K36" s="501"/>
      <c r="L36" s="501"/>
      <c r="M36" s="501"/>
      <c r="N36" s="501"/>
      <c r="O36" s="501"/>
      <c r="P36" s="501"/>
      <c r="Q36" s="501"/>
      <c r="R36" s="501"/>
      <c r="S36" s="501"/>
      <c r="T36" s="502"/>
      <c r="U36" s="73"/>
      <c r="V36" s="73"/>
      <c r="W36" s="73"/>
      <c r="X36" s="73"/>
      <c r="Y36" s="73"/>
    </row>
    <row r="37" spans="1:25" ht="15" customHeight="1" x14ac:dyDescent="0.2">
      <c r="A37" s="500"/>
      <c r="B37" s="501"/>
      <c r="C37" s="501"/>
      <c r="D37" s="501"/>
      <c r="E37" s="501"/>
      <c r="F37" s="501"/>
      <c r="G37" s="501"/>
      <c r="H37" s="501"/>
      <c r="I37" s="501"/>
      <c r="J37" s="501"/>
      <c r="K37" s="501"/>
      <c r="L37" s="501"/>
      <c r="M37" s="501"/>
      <c r="N37" s="501"/>
      <c r="O37" s="501"/>
      <c r="P37" s="501"/>
      <c r="Q37" s="501"/>
      <c r="R37" s="501"/>
      <c r="S37" s="501"/>
      <c r="T37" s="502"/>
      <c r="U37" s="73"/>
      <c r="V37" s="73"/>
      <c r="W37" s="73"/>
      <c r="X37" s="73"/>
      <c r="Y37" s="73"/>
    </row>
    <row r="38" spans="1:25" ht="15" customHeight="1" x14ac:dyDescent="0.2">
      <c r="A38" s="500"/>
      <c r="B38" s="501"/>
      <c r="C38" s="501"/>
      <c r="D38" s="501"/>
      <c r="E38" s="501"/>
      <c r="F38" s="501"/>
      <c r="G38" s="501"/>
      <c r="H38" s="501"/>
      <c r="I38" s="501"/>
      <c r="J38" s="501"/>
      <c r="K38" s="501"/>
      <c r="L38" s="501"/>
      <c r="M38" s="501"/>
      <c r="N38" s="501"/>
      <c r="O38" s="501"/>
      <c r="P38" s="501"/>
      <c r="Q38" s="501"/>
      <c r="R38" s="501"/>
      <c r="S38" s="501"/>
      <c r="T38" s="502"/>
      <c r="U38" s="73"/>
      <c r="V38" s="73"/>
      <c r="W38" s="73"/>
      <c r="X38" s="73"/>
      <c r="Y38" s="73"/>
    </row>
    <row r="39" spans="1:25" ht="15" customHeight="1" x14ac:dyDescent="0.2">
      <c r="A39" s="500"/>
      <c r="B39" s="501"/>
      <c r="C39" s="501"/>
      <c r="D39" s="501"/>
      <c r="E39" s="501"/>
      <c r="F39" s="501"/>
      <c r="G39" s="501"/>
      <c r="H39" s="501"/>
      <c r="I39" s="501"/>
      <c r="J39" s="501"/>
      <c r="K39" s="501"/>
      <c r="L39" s="501"/>
      <c r="M39" s="501"/>
      <c r="N39" s="501"/>
      <c r="O39" s="501"/>
      <c r="P39" s="501"/>
      <c r="Q39" s="501"/>
      <c r="R39" s="501"/>
      <c r="S39" s="501"/>
      <c r="T39" s="502"/>
      <c r="U39" s="73"/>
      <c r="V39" s="73"/>
      <c r="W39" s="73"/>
      <c r="X39" s="73"/>
      <c r="Y39" s="73"/>
    </row>
    <row r="40" spans="1:25" ht="15" customHeight="1" x14ac:dyDescent="0.2">
      <c r="A40" s="500"/>
      <c r="B40" s="501"/>
      <c r="C40" s="501"/>
      <c r="D40" s="501"/>
      <c r="E40" s="501"/>
      <c r="F40" s="501"/>
      <c r="G40" s="501"/>
      <c r="H40" s="501"/>
      <c r="I40" s="501"/>
      <c r="J40" s="501"/>
      <c r="K40" s="501"/>
      <c r="L40" s="501"/>
      <c r="M40" s="501"/>
      <c r="N40" s="501"/>
      <c r="O40" s="501"/>
      <c r="P40" s="501"/>
      <c r="Q40" s="501"/>
      <c r="R40" s="501"/>
      <c r="S40" s="501"/>
      <c r="T40" s="502"/>
      <c r="U40" s="73"/>
      <c r="V40" s="73"/>
      <c r="W40" s="73"/>
      <c r="X40" s="73"/>
      <c r="Y40" s="73"/>
    </row>
    <row r="41" spans="1:25" ht="15" customHeight="1" x14ac:dyDescent="0.2">
      <c r="A41" s="500"/>
      <c r="B41" s="501"/>
      <c r="C41" s="501"/>
      <c r="D41" s="501"/>
      <c r="E41" s="501"/>
      <c r="F41" s="501"/>
      <c r="G41" s="501"/>
      <c r="H41" s="501"/>
      <c r="I41" s="501"/>
      <c r="J41" s="501"/>
      <c r="K41" s="501"/>
      <c r="L41" s="501"/>
      <c r="M41" s="501"/>
      <c r="N41" s="501"/>
      <c r="O41" s="501"/>
      <c r="P41" s="501"/>
      <c r="Q41" s="501"/>
      <c r="R41" s="501"/>
      <c r="S41" s="501"/>
      <c r="T41" s="502"/>
      <c r="U41" s="73"/>
      <c r="V41" s="73"/>
      <c r="W41" s="73"/>
      <c r="X41" s="73"/>
      <c r="Y41" s="73"/>
    </row>
    <row r="42" spans="1:25" ht="15" customHeight="1" thickBot="1" x14ac:dyDescent="0.25">
      <c r="A42" s="503"/>
      <c r="B42" s="504"/>
      <c r="C42" s="504"/>
      <c r="D42" s="504"/>
      <c r="E42" s="504"/>
      <c r="F42" s="504"/>
      <c r="G42" s="504"/>
      <c r="H42" s="504"/>
      <c r="I42" s="504"/>
      <c r="J42" s="504"/>
      <c r="K42" s="504"/>
      <c r="L42" s="504"/>
      <c r="M42" s="504"/>
      <c r="N42" s="504"/>
      <c r="O42" s="504"/>
      <c r="P42" s="504"/>
      <c r="Q42" s="504"/>
      <c r="R42" s="504"/>
      <c r="S42" s="504"/>
      <c r="T42" s="505"/>
      <c r="U42" s="73"/>
      <c r="V42" s="73"/>
      <c r="W42" s="73"/>
      <c r="X42" s="73"/>
      <c r="Y42" s="73"/>
    </row>
    <row r="43" spans="1:25" ht="15" customHeight="1" x14ac:dyDescent="0.2">
      <c r="A43" s="495" t="s">
        <v>296</v>
      </c>
      <c r="B43" s="496"/>
      <c r="C43" s="496"/>
      <c r="D43" s="496"/>
      <c r="E43" s="496"/>
      <c r="F43" s="496"/>
      <c r="G43" s="496"/>
      <c r="H43" s="496"/>
      <c r="I43" s="496"/>
      <c r="J43" s="496"/>
      <c r="K43" s="496"/>
      <c r="L43" s="496"/>
      <c r="M43" s="496"/>
      <c r="N43" s="496"/>
      <c r="O43" s="496"/>
      <c r="P43" s="496"/>
      <c r="Q43" s="496"/>
      <c r="R43" s="496"/>
      <c r="S43" s="496"/>
      <c r="T43" s="497"/>
      <c r="U43" s="73"/>
      <c r="V43" s="73"/>
      <c r="W43" s="73"/>
      <c r="X43" s="73"/>
      <c r="Y43" s="73"/>
    </row>
    <row r="44" spans="1:25" ht="15" customHeight="1" x14ac:dyDescent="0.2">
      <c r="A44" s="475" t="s">
        <v>252</v>
      </c>
      <c r="B44" s="476"/>
      <c r="C44" s="476"/>
      <c r="D44" s="485"/>
      <c r="E44" s="485"/>
      <c r="F44" s="485"/>
      <c r="G44" s="485"/>
      <c r="H44" s="485"/>
      <c r="I44" s="485"/>
      <c r="J44" s="486"/>
      <c r="K44" s="475" t="s">
        <v>253</v>
      </c>
      <c r="L44" s="476"/>
      <c r="M44" s="485"/>
      <c r="N44" s="485"/>
      <c r="O44" s="485"/>
      <c r="P44" s="485"/>
      <c r="Q44" s="485"/>
      <c r="R44" s="485"/>
      <c r="S44" s="485"/>
      <c r="T44" s="486"/>
      <c r="U44" s="73"/>
      <c r="V44" s="73"/>
      <c r="W44" s="73"/>
      <c r="X44" s="73"/>
      <c r="Y44" s="73"/>
    </row>
    <row r="45" spans="1:25" ht="15" customHeight="1" x14ac:dyDescent="0.2">
      <c r="A45" s="475" t="s">
        <v>254</v>
      </c>
      <c r="B45" s="476"/>
      <c r="C45" s="476"/>
      <c r="D45" s="487"/>
      <c r="E45" s="487"/>
      <c r="F45" s="487"/>
      <c r="G45" s="487"/>
      <c r="H45" s="487"/>
      <c r="I45" s="487"/>
      <c r="J45" s="488"/>
      <c r="K45" s="475" t="s">
        <v>255</v>
      </c>
      <c r="L45" s="476"/>
      <c r="M45" s="489"/>
      <c r="N45" s="489"/>
      <c r="O45" s="157" t="s">
        <v>256</v>
      </c>
      <c r="P45" s="475" t="s">
        <v>257</v>
      </c>
      <c r="Q45" s="476"/>
      <c r="R45" s="490"/>
      <c r="S45" s="490"/>
      <c r="T45" s="157" t="s">
        <v>256</v>
      </c>
      <c r="U45" s="73"/>
      <c r="V45" s="73"/>
      <c r="W45" s="73"/>
      <c r="X45" s="73"/>
      <c r="Y45" s="73"/>
    </row>
    <row r="46" spans="1:25" ht="15" customHeight="1" thickBot="1" x14ac:dyDescent="0.25">
      <c r="A46" s="478" t="s">
        <v>297</v>
      </c>
      <c r="B46" s="479"/>
      <c r="C46" s="480"/>
      <c r="D46" s="480"/>
      <c r="E46" s="160" t="s">
        <v>249</v>
      </c>
      <c r="F46" s="112"/>
      <c r="G46" s="113"/>
      <c r="H46" s="114"/>
      <c r="I46" s="114"/>
      <c r="J46" s="115"/>
      <c r="K46" s="481" t="s">
        <v>266</v>
      </c>
      <c r="L46" s="481"/>
      <c r="M46" s="481"/>
      <c r="N46" s="481"/>
      <c r="O46" s="478"/>
      <c r="P46" s="254"/>
      <c r="Q46" s="116" t="s">
        <v>267</v>
      </c>
      <c r="R46" s="117" t="s">
        <v>268</v>
      </c>
      <c r="S46" s="254"/>
      <c r="T46" s="118" t="s">
        <v>267</v>
      </c>
      <c r="U46" s="73"/>
      <c r="V46" s="73"/>
      <c r="W46" s="73"/>
      <c r="X46" s="73"/>
      <c r="Y46" s="73"/>
    </row>
    <row r="47" spans="1:25" ht="15" customHeight="1" x14ac:dyDescent="0.2">
      <c r="A47" s="119"/>
      <c r="B47" s="120"/>
      <c r="C47" s="120"/>
      <c r="D47" s="120"/>
      <c r="E47" s="120"/>
      <c r="F47" s="120"/>
      <c r="G47" s="120"/>
      <c r="H47" s="120"/>
      <c r="I47" s="120"/>
      <c r="J47" s="121" t="s">
        <v>298</v>
      </c>
      <c r="K47" s="120"/>
      <c r="L47" s="120"/>
      <c r="M47" s="120"/>
      <c r="N47" s="120"/>
      <c r="O47" s="120"/>
      <c r="P47" s="120"/>
      <c r="Q47" s="120"/>
      <c r="R47" s="120"/>
      <c r="S47" s="122"/>
      <c r="T47" s="180" t="s">
        <v>494</v>
      </c>
      <c r="U47" s="73"/>
      <c r="V47" s="73"/>
      <c r="W47" s="73"/>
      <c r="X47" s="73"/>
      <c r="Y47" s="73"/>
    </row>
    <row r="48" spans="1:25" ht="15" customHeight="1" x14ac:dyDescent="0.2">
      <c r="A48" s="482" t="s">
        <v>299</v>
      </c>
      <c r="B48" s="483"/>
      <c r="C48" s="483"/>
      <c r="D48" s="483"/>
      <c r="E48" s="483"/>
      <c r="F48" s="483"/>
      <c r="G48" s="483"/>
      <c r="H48" s="483"/>
      <c r="I48" s="483"/>
      <c r="J48" s="483"/>
      <c r="K48" s="483"/>
      <c r="L48" s="483"/>
      <c r="M48" s="483"/>
      <c r="N48" s="483"/>
      <c r="O48" s="483"/>
      <c r="P48" s="483"/>
      <c r="Q48" s="483"/>
      <c r="R48" s="483"/>
      <c r="S48" s="483"/>
      <c r="T48" s="484"/>
      <c r="U48" s="73"/>
      <c r="V48" s="73"/>
      <c r="W48" s="73"/>
      <c r="X48" s="73"/>
      <c r="Y48" s="73"/>
    </row>
    <row r="49" spans="1:25" ht="15" customHeight="1" x14ac:dyDescent="0.2">
      <c r="A49" s="475" t="s">
        <v>300</v>
      </c>
      <c r="B49" s="476"/>
      <c r="C49" s="476"/>
      <c r="D49" s="477"/>
      <c r="E49" s="477"/>
      <c r="F49" s="477"/>
      <c r="G49" s="123" t="s">
        <v>267</v>
      </c>
      <c r="H49" s="475" t="s">
        <v>301</v>
      </c>
      <c r="I49" s="476"/>
      <c r="J49" s="476"/>
      <c r="K49" s="477"/>
      <c r="L49" s="477"/>
      <c r="M49" s="477"/>
      <c r="N49" s="123" t="s">
        <v>267</v>
      </c>
      <c r="O49" s="475" t="s">
        <v>302</v>
      </c>
      <c r="P49" s="476"/>
      <c r="Q49" s="476"/>
      <c r="R49" s="477" t="str">
        <f>IF(K49&gt;1,K49-D49,"")</f>
        <v/>
      </c>
      <c r="S49" s="477"/>
      <c r="T49" s="123" t="s">
        <v>267</v>
      </c>
      <c r="U49" s="73"/>
      <c r="V49" s="73"/>
      <c r="W49" s="73"/>
      <c r="X49" s="73"/>
      <c r="Y49" s="73"/>
    </row>
    <row r="50" spans="1:25" ht="15" customHeight="1" x14ac:dyDescent="0.2">
      <c r="A50" s="465"/>
      <c r="B50" s="466"/>
      <c r="C50" s="466"/>
      <c r="D50" s="77"/>
      <c r="E50" s="77"/>
      <c r="F50" s="100"/>
      <c r="G50" s="100"/>
      <c r="H50" s="77"/>
      <c r="I50" s="77"/>
      <c r="J50" s="77"/>
      <c r="K50" s="77"/>
      <c r="L50" s="77"/>
      <c r="M50" s="102"/>
      <c r="N50" s="77"/>
      <c r="O50" s="77"/>
      <c r="P50" s="77"/>
      <c r="Q50" s="77"/>
      <c r="R50" s="100"/>
      <c r="S50" s="100"/>
      <c r="T50" s="124"/>
      <c r="U50" s="73"/>
      <c r="V50" s="73"/>
      <c r="W50" s="73"/>
      <c r="X50" s="73"/>
      <c r="Y50" s="73"/>
    </row>
    <row r="51" spans="1:25" ht="15" customHeight="1" x14ac:dyDescent="0.2">
      <c r="A51" s="469" t="s">
        <v>303</v>
      </c>
      <c r="B51" s="470"/>
      <c r="C51" s="470"/>
      <c r="D51" s="470" t="s">
        <v>303</v>
      </c>
      <c r="E51" s="470"/>
      <c r="F51" s="470"/>
      <c r="G51" s="100"/>
      <c r="H51" s="77"/>
      <c r="I51" s="346" t="s">
        <v>304</v>
      </c>
      <c r="J51" s="346"/>
      <c r="K51" s="346"/>
      <c r="L51" s="346"/>
      <c r="M51" s="102"/>
      <c r="N51" s="77"/>
      <c r="O51" s="470" t="s">
        <v>303</v>
      </c>
      <c r="P51" s="470"/>
      <c r="Q51" s="470"/>
      <c r="R51" s="470" t="s">
        <v>303</v>
      </c>
      <c r="S51" s="470"/>
      <c r="T51" s="471"/>
      <c r="U51" s="73"/>
      <c r="V51" s="73"/>
      <c r="W51" s="73"/>
      <c r="X51" s="73"/>
      <c r="Y51" s="73"/>
    </row>
    <row r="52" spans="1:25" ht="15" customHeight="1" x14ac:dyDescent="0.2">
      <c r="A52" s="125"/>
      <c r="B52" s="462" t="s">
        <v>305</v>
      </c>
      <c r="C52" s="462"/>
      <c r="D52" s="462"/>
      <c r="E52" s="462"/>
      <c r="F52" s="463" t="s">
        <v>306</v>
      </c>
      <c r="G52" s="463"/>
      <c r="H52" s="463"/>
      <c r="I52" s="463"/>
      <c r="J52" s="463"/>
      <c r="K52" s="464" t="s">
        <v>307</v>
      </c>
      <c r="L52" s="464"/>
      <c r="M52" s="464"/>
      <c r="N52" s="464"/>
      <c r="O52" s="464"/>
      <c r="P52" s="464" t="s">
        <v>308</v>
      </c>
      <c r="Q52" s="464"/>
      <c r="R52" s="464"/>
      <c r="S52" s="464"/>
      <c r="T52" s="124"/>
      <c r="U52" s="73"/>
      <c r="V52" s="73"/>
      <c r="W52" s="73"/>
      <c r="X52" s="73"/>
      <c r="Y52" s="73"/>
    </row>
    <row r="53" spans="1:25" ht="15" customHeight="1" x14ac:dyDescent="0.2">
      <c r="A53" s="465"/>
      <c r="B53" s="466"/>
      <c r="C53" s="466"/>
      <c r="D53" s="77"/>
      <c r="E53" s="77"/>
      <c r="F53" s="100"/>
      <c r="G53" s="100"/>
      <c r="H53" s="77"/>
      <c r="I53" s="77"/>
      <c r="J53" s="77"/>
      <c r="K53" s="77"/>
      <c r="L53" s="77"/>
      <c r="M53" s="99"/>
      <c r="N53" s="77"/>
      <c r="O53" s="77"/>
      <c r="P53" s="77"/>
      <c r="Q53" s="77"/>
      <c r="R53" s="100"/>
      <c r="S53" s="100"/>
      <c r="T53" s="124"/>
      <c r="U53" s="73"/>
      <c r="V53" s="73"/>
      <c r="W53" s="73"/>
      <c r="X53" s="73"/>
      <c r="Y53" s="73"/>
    </row>
    <row r="54" spans="1:25" ht="15" customHeight="1" x14ac:dyDescent="0.2">
      <c r="A54" s="465"/>
      <c r="B54" s="466"/>
      <c r="C54" s="466"/>
      <c r="D54" s="77"/>
      <c r="E54" s="77"/>
      <c r="F54" s="100"/>
      <c r="G54" s="100"/>
      <c r="H54" s="77"/>
      <c r="I54" s="77"/>
      <c r="J54" s="77"/>
      <c r="K54" s="77"/>
      <c r="L54" s="77"/>
      <c r="M54" s="99"/>
      <c r="N54" s="77"/>
      <c r="O54" s="77"/>
      <c r="P54" s="77"/>
      <c r="Q54" s="77"/>
      <c r="R54" s="100"/>
      <c r="S54" s="100"/>
      <c r="T54" s="124"/>
      <c r="U54" s="73"/>
      <c r="V54" s="73"/>
      <c r="W54" s="73"/>
      <c r="X54" s="73"/>
      <c r="Y54" s="73"/>
    </row>
    <row r="55" spans="1:25" ht="15" customHeight="1" x14ac:dyDescent="0.2">
      <c r="A55" s="126"/>
      <c r="B55" s="127"/>
      <c r="C55" s="127"/>
      <c r="D55" s="77"/>
      <c r="E55" s="77"/>
      <c r="F55" s="100"/>
      <c r="G55" s="100"/>
      <c r="H55" s="77"/>
      <c r="I55" s="77"/>
      <c r="J55" s="77"/>
      <c r="K55" s="77"/>
      <c r="L55" s="77"/>
      <c r="M55" s="99"/>
      <c r="N55" s="77"/>
      <c r="O55" s="77"/>
      <c r="P55" s="77"/>
      <c r="Q55" s="77"/>
      <c r="R55" s="100"/>
      <c r="S55" s="100"/>
      <c r="T55" s="124"/>
      <c r="U55" s="73"/>
      <c r="V55" s="73"/>
      <c r="W55" s="73"/>
      <c r="X55" s="73"/>
      <c r="Y55" s="73"/>
    </row>
    <row r="56" spans="1:25" ht="15" customHeight="1" x14ac:dyDescent="0.2">
      <c r="A56" s="126"/>
      <c r="B56" s="127"/>
      <c r="C56" s="127"/>
      <c r="D56" s="77"/>
      <c r="E56" s="77"/>
      <c r="F56" s="100"/>
      <c r="G56" s="100"/>
      <c r="H56" s="77"/>
      <c r="I56" s="77"/>
      <c r="J56" s="77"/>
      <c r="K56" s="77"/>
      <c r="L56" s="77"/>
      <c r="M56" s="99"/>
      <c r="N56" s="77"/>
      <c r="O56" s="77"/>
      <c r="P56" s="77"/>
      <c r="Q56" s="77"/>
      <c r="R56" s="100"/>
      <c r="S56" s="100"/>
      <c r="T56" s="124"/>
      <c r="U56" s="73"/>
      <c r="V56" s="73"/>
      <c r="W56" s="73"/>
      <c r="X56" s="73"/>
      <c r="Y56" s="73"/>
    </row>
    <row r="57" spans="1:25" ht="15" customHeight="1" x14ac:dyDescent="0.2">
      <c r="A57" s="126"/>
      <c r="B57" s="128"/>
      <c r="C57" s="127"/>
      <c r="D57" s="77"/>
      <c r="E57" s="77"/>
      <c r="F57" s="100"/>
      <c r="G57" s="100"/>
      <c r="H57" s="77"/>
      <c r="I57" s="77"/>
      <c r="J57" s="77"/>
      <c r="K57" s="77"/>
      <c r="L57" s="77"/>
      <c r="M57" s="99"/>
      <c r="N57" s="77"/>
      <c r="O57" s="77"/>
      <c r="P57" s="77"/>
      <c r="Q57" s="77"/>
      <c r="R57" s="100"/>
      <c r="S57" s="100"/>
      <c r="T57" s="124"/>
      <c r="U57" s="73"/>
      <c r="V57" s="73"/>
      <c r="W57" s="73"/>
      <c r="X57" s="73"/>
      <c r="Y57" s="73"/>
    </row>
    <row r="58" spans="1:25" ht="15" customHeight="1" x14ac:dyDescent="0.2">
      <c r="A58" s="126"/>
      <c r="B58" s="129"/>
      <c r="C58" s="127"/>
      <c r="D58" s="77"/>
      <c r="E58" s="77"/>
      <c r="F58" s="100"/>
      <c r="G58" s="100"/>
      <c r="H58" s="77"/>
      <c r="I58" s="77"/>
      <c r="J58" s="77"/>
      <c r="K58" s="77"/>
      <c r="L58" s="77"/>
      <c r="M58" s="99"/>
      <c r="N58" s="77"/>
      <c r="O58" s="77"/>
      <c r="P58" s="77"/>
      <c r="Q58" s="77"/>
      <c r="R58" s="100"/>
      <c r="S58" s="100"/>
      <c r="T58" s="124"/>
      <c r="U58" s="73"/>
      <c r="V58" s="73"/>
      <c r="W58" s="73"/>
      <c r="X58" s="73"/>
      <c r="Y58" s="73"/>
    </row>
    <row r="59" spans="1:25" ht="15" customHeight="1" x14ac:dyDescent="0.2">
      <c r="A59" s="126"/>
      <c r="B59" s="127"/>
      <c r="C59" s="127"/>
      <c r="D59" s="77"/>
      <c r="E59" s="77"/>
      <c r="F59" s="100"/>
      <c r="G59" s="100"/>
      <c r="H59" s="77"/>
      <c r="I59" s="77"/>
      <c r="J59" s="77"/>
      <c r="K59" s="77"/>
      <c r="L59" s="77"/>
      <c r="M59" s="99"/>
      <c r="N59" s="77"/>
      <c r="O59" s="77"/>
      <c r="P59" s="77"/>
      <c r="Q59" s="77"/>
      <c r="R59" s="100"/>
      <c r="S59" s="100"/>
      <c r="T59" s="124"/>
      <c r="U59" s="73"/>
      <c r="V59" s="73"/>
      <c r="W59" s="73"/>
      <c r="X59" s="73"/>
      <c r="Y59" s="73"/>
    </row>
    <row r="60" spans="1:25" ht="15" customHeight="1" x14ac:dyDescent="0.2">
      <c r="A60" s="125"/>
      <c r="B60" s="462"/>
      <c r="C60" s="462"/>
      <c r="D60" s="462"/>
      <c r="E60" s="462"/>
      <c r="F60" s="463"/>
      <c r="G60" s="463"/>
      <c r="H60" s="463"/>
      <c r="I60" s="463"/>
      <c r="J60" s="463"/>
      <c r="K60" s="464"/>
      <c r="L60" s="464"/>
      <c r="M60" s="464"/>
      <c r="N60" s="464"/>
      <c r="O60" s="464"/>
      <c r="P60" s="464"/>
      <c r="Q60" s="464"/>
      <c r="R60" s="464"/>
      <c r="S60" s="464"/>
      <c r="T60" s="124"/>
      <c r="U60" s="73"/>
      <c r="V60" s="73"/>
      <c r="W60" s="73"/>
      <c r="X60" s="73"/>
      <c r="Y60" s="73"/>
    </row>
    <row r="61" spans="1:25" ht="15" customHeight="1" x14ac:dyDescent="0.2">
      <c r="A61" s="465"/>
      <c r="B61" s="466"/>
      <c r="C61" s="466"/>
      <c r="D61" s="77"/>
      <c r="E61" s="77"/>
      <c r="F61" s="100"/>
      <c r="G61" s="100"/>
      <c r="H61" s="77"/>
      <c r="I61" s="77"/>
      <c r="J61" s="77"/>
      <c r="K61" s="77"/>
      <c r="L61" s="77"/>
      <c r="M61" s="99"/>
      <c r="N61" s="77"/>
      <c r="O61" s="77"/>
      <c r="P61" s="77"/>
      <c r="Q61" s="77"/>
      <c r="R61" s="100"/>
      <c r="S61" s="100"/>
      <c r="T61" s="124"/>
      <c r="U61" s="73"/>
      <c r="V61" s="73"/>
      <c r="W61" s="73"/>
      <c r="X61" s="73"/>
      <c r="Y61" s="73"/>
    </row>
    <row r="62" spans="1:25" ht="15" customHeight="1" x14ac:dyDescent="0.2">
      <c r="A62" s="465"/>
      <c r="B62" s="466"/>
      <c r="C62" s="466"/>
      <c r="D62" s="77"/>
      <c r="E62" s="77"/>
      <c r="F62" s="100"/>
      <c r="G62" s="100"/>
      <c r="H62" s="77"/>
      <c r="I62" s="77"/>
      <c r="J62" s="77"/>
      <c r="K62" s="77"/>
      <c r="L62" s="77"/>
      <c r="M62" s="99"/>
      <c r="N62" s="77"/>
      <c r="O62" s="77"/>
      <c r="P62" s="77"/>
      <c r="Q62" s="77"/>
      <c r="R62" s="100"/>
      <c r="S62" s="100"/>
      <c r="T62" s="124"/>
      <c r="U62" s="73"/>
      <c r="V62" s="73"/>
      <c r="W62" s="73"/>
      <c r="X62" s="73"/>
      <c r="Y62" s="73"/>
    </row>
    <row r="63" spans="1:25" ht="15" customHeight="1" x14ac:dyDescent="0.2">
      <c r="A63" s="126"/>
      <c r="B63" s="127"/>
      <c r="C63" s="127"/>
      <c r="D63" s="77"/>
      <c r="E63" s="77"/>
      <c r="F63" s="100"/>
      <c r="G63" s="100"/>
      <c r="H63" s="77"/>
      <c r="I63" s="77"/>
      <c r="J63" s="77"/>
      <c r="K63" s="77"/>
      <c r="L63" s="77"/>
      <c r="M63" s="99"/>
      <c r="N63" s="77"/>
      <c r="O63" s="77"/>
      <c r="P63" s="77"/>
      <c r="Q63" s="77"/>
      <c r="R63" s="100"/>
      <c r="S63" s="100"/>
      <c r="T63" s="124"/>
      <c r="U63" s="73"/>
      <c r="V63" s="73"/>
      <c r="W63" s="73"/>
      <c r="X63" s="73"/>
      <c r="Y63" s="73"/>
    </row>
    <row r="64" spans="1:25" ht="15" customHeight="1" x14ac:dyDescent="0.2">
      <c r="A64" s="126"/>
      <c r="B64" s="127"/>
      <c r="C64" s="127"/>
      <c r="D64" s="77"/>
      <c r="E64" s="77"/>
      <c r="F64" s="100"/>
      <c r="G64" s="100"/>
      <c r="H64" s="77"/>
      <c r="I64" s="77"/>
      <c r="J64" s="77"/>
      <c r="K64" s="77"/>
      <c r="L64" s="77"/>
      <c r="M64" s="99"/>
      <c r="N64" s="77"/>
      <c r="O64" s="77"/>
      <c r="P64" s="77"/>
      <c r="Q64" s="77"/>
      <c r="R64" s="100"/>
      <c r="S64" s="100"/>
      <c r="T64" s="124"/>
      <c r="U64" s="73"/>
      <c r="V64" s="73"/>
      <c r="W64" s="73"/>
      <c r="X64" s="73"/>
      <c r="Y64" s="73"/>
    </row>
    <row r="65" spans="1:25" ht="15" customHeight="1" x14ac:dyDescent="0.2">
      <c r="A65" s="126"/>
      <c r="B65" s="128"/>
      <c r="C65" s="127"/>
      <c r="D65" s="77"/>
      <c r="E65" s="77"/>
      <c r="F65" s="100"/>
      <c r="G65" s="100"/>
      <c r="H65" s="77"/>
      <c r="I65" s="77"/>
      <c r="J65" s="77"/>
      <c r="K65" s="77"/>
      <c r="L65" s="77"/>
      <c r="M65" s="99"/>
      <c r="N65" s="77"/>
      <c r="O65" s="77"/>
      <c r="P65" s="77"/>
      <c r="Q65" s="77"/>
      <c r="R65" s="100"/>
      <c r="S65" s="100"/>
      <c r="T65" s="124"/>
      <c r="U65" s="73"/>
      <c r="V65" s="73"/>
      <c r="W65" s="73"/>
      <c r="X65" s="73"/>
      <c r="Y65" s="73"/>
    </row>
    <row r="66" spans="1:25" ht="15" customHeight="1" x14ac:dyDescent="0.2">
      <c r="A66" s="126"/>
      <c r="B66" s="129"/>
      <c r="C66" s="127"/>
      <c r="D66" s="77"/>
      <c r="E66" s="77"/>
      <c r="F66" s="100"/>
      <c r="G66" s="100"/>
      <c r="H66" s="77"/>
      <c r="I66" s="77"/>
      <c r="J66" s="77"/>
      <c r="K66" s="77"/>
      <c r="L66" s="77"/>
      <c r="M66" s="99"/>
      <c r="N66" s="77"/>
      <c r="O66" s="77"/>
      <c r="P66" s="77"/>
      <c r="Q66" s="77"/>
      <c r="R66" s="100"/>
      <c r="S66" s="100"/>
      <c r="T66" s="124"/>
      <c r="U66" s="73"/>
      <c r="V66" s="73"/>
      <c r="W66" s="73"/>
      <c r="X66" s="73"/>
      <c r="Y66" s="73"/>
    </row>
    <row r="67" spans="1:25" ht="15" customHeight="1" x14ac:dyDescent="0.2">
      <c r="A67" s="126"/>
      <c r="B67" s="127"/>
      <c r="C67" s="127"/>
      <c r="D67" s="77"/>
      <c r="E67" s="77"/>
      <c r="F67" s="100"/>
      <c r="G67" s="100"/>
      <c r="H67" s="77"/>
      <c r="I67" s="77"/>
      <c r="J67" s="77"/>
      <c r="K67" s="77"/>
      <c r="L67" s="77"/>
      <c r="M67" s="99"/>
      <c r="N67" s="77"/>
      <c r="O67" s="77"/>
      <c r="P67" s="77"/>
      <c r="Q67" s="77"/>
      <c r="R67" s="100"/>
      <c r="S67" s="100"/>
      <c r="T67" s="124"/>
      <c r="U67" s="73"/>
      <c r="V67" s="73"/>
      <c r="W67" s="73"/>
      <c r="X67" s="73"/>
      <c r="Y67" s="73"/>
    </row>
    <row r="68" spans="1:25" ht="15" customHeight="1" x14ac:dyDescent="0.2">
      <c r="A68" s="125"/>
      <c r="B68" s="462"/>
      <c r="C68" s="462"/>
      <c r="D68" s="462"/>
      <c r="E68" s="462"/>
      <c r="F68" s="463"/>
      <c r="G68" s="463"/>
      <c r="H68" s="463"/>
      <c r="I68" s="463"/>
      <c r="J68" s="463"/>
      <c r="K68" s="464"/>
      <c r="L68" s="464"/>
      <c r="M68" s="464"/>
      <c r="N68" s="464"/>
      <c r="O68" s="464"/>
      <c r="P68" s="464"/>
      <c r="Q68" s="464"/>
      <c r="R68" s="464"/>
      <c r="S68" s="464"/>
      <c r="T68" s="124"/>
      <c r="U68" s="73"/>
      <c r="V68" s="73"/>
      <c r="W68" s="73"/>
      <c r="X68" s="73"/>
      <c r="Y68" s="73"/>
    </row>
    <row r="69" spans="1:25" ht="15" customHeight="1" x14ac:dyDescent="0.2">
      <c r="A69" s="465"/>
      <c r="B69" s="466"/>
      <c r="C69" s="466"/>
      <c r="D69" s="77"/>
      <c r="E69" s="77"/>
      <c r="F69" s="100"/>
      <c r="G69" s="100"/>
      <c r="H69" s="77"/>
      <c r="I69" s="77"/>
      <c r="J69" s="77"/>
      <c r="K69" s="77"/>
      <c r="L69" s="77"/>
      <c r="M69" s="99"/>
      <c r="N69" s="77"/>
      <c r="O69" s="77"/>
      <c r="P69" s="77"/>
      <c r="Q69" s="77"/>
      <c r="R69" s="100"/>
      <c r="S69" s="100"/>
      <c r="T69" s="124"/>
      <c r="U69" s="73"/>
      <c r="V69" s="73"/>
      <c r="W69" s="73"/>
      <c r="X69" s="73"/>
      <c r="Y69" s="73"/>
    </row>
    <row r="70" spans="1:25" ht="15" customHeight="1" x14ac:dyDescent="0.2">
      <c r="A70" s="465"/>
      <c r="B70" s="466"/>
      <c r="C70" s="466"/>
      <c r="D70" s="77"/>
      <c r="E70" s="77"/>
      <c r="F70" s="100"/>
      <c r="G70" s="100"/>
      <c r="H70" s="77"/>
      <c r="I70" s="77"/>
      <c r="J70" s="77"/>
      <c r="K70" s="77"/>
      <c r="L70" s="77"/>
      <c r="M70" s="99"/>
      <c r="N70" s="77"/>
      <c r="O70" s="77"/>
      <c r="P70" s="77"/>
      <c r="Q70" s="77"/>
      <c r="R70" s="100"/>
      <c r="S70" s="100"/>
      <c r="T70" s="124"/>
      <c r="U70" s="73"/>
      <c r="V70" s="73"/>
      <c r="W70" s="73"/>
      <c r="X70" s="73"/>
      <c r="Y70" s="73"/>
    </row>
    <row r="71" spans="1:25" ht="15" customHeight="1" x14ac:dyDescent="0.2">
      <c r="A71" s="126"/>
      <c r="B71" s="467" t="s">
        <v>150</v>
      </c>
      <c r="C71" s="467"/>
      <c r="D71" s="467"/>
      <c r="E71" s="467"/>
      <c r="F71" s="467"/>
      <c r="G71" s="467"/>
      <c r="H71" s="467"/>
      <c r="I71" s="467"/>
      <c r="J71" s="467"/>
      <c r="K71" s="77"/>
      <c r="L71" s="77"/>
      <c r="M71" s="99"/>
      <c r="N71" s="77"/>
      <c r="O71" s="77"/>
      <c r="P71" s="77"/>
      <c r="Q71" s="77"/>
      <c r="R71" s="100"/>
      <c r="S71" s="100"/>
      <c r="T71" s="124"/>
      <c r="U71" s="73"/>
      <c r="V71" s="73"/>
      <c r="W71" s="73"/>
      <c r="X71" s="73"/>
      <c r="Y71" s="73"/>
    </row>
    <row r="72" spans="1:25" ht="15" customHeight="1" x14ac:dyDescent="0.2">
      <c r="A72" s="126"/>
      <c r="B72" s="462" t="s">
        <v>305</v>
      </c>
      <c r="C72" s="462"/>
      <c r="D72" s="462"/>
      <c r="E72" s="462"/>
      <c r="F72" s="463" t="s">
        <v>306</v>
      </c>
      <c r="G72" s="463"/>
      <c r="H72" s="463"/>
      <c r="I72" s="463"/>
      <c r="J72" s="463"/>
      <c r="K72" s="468" t="s">
        <v>309</v>
      </c>
      <c r="L72" s="468"/>
      <c r="M72" s="468"/>
      <c r="N72" s="468"/>
      <c r="O72" s="468"/>
      <c r="P72" s="468" t="s">
        <v>310</v>
      </c>
      <c r="Q72" s="468"/>
      <c r="R72" s="468"/>
      <c r="S72" s="468"/>
      <c r="T72" s="124"/>
      <c r="U72" s="73"/>
      <c r="V72" s="73"/>
      <c r="W72" s="73"/>
      <c r="X72" s="73"/>
      <c r="Y72" s="73"/>
    </row>
    <row r="73" spans="1:25" ht="15" customHeight="1" x14ac:dyDescent="0.2">
      <c r="A73" s="126"/>
      <c r="B73" s="128"/>
      <c r="C73" s="127"/>
      <c r="D73" s="77"/>
      <c r="E73" s="77"/>
      <c r="F73" s="100"/>
      <c r="G73" s="100"/>
      <c r="H73" s="77"/>
      <c r="I73" s="77"/>
      <c r="J73" s="77"/>
      <c r="K73" s="77"/>
      <c r="L73" s="77"/>
      <c r="M73" s="99"/>
      <c r="N73" s="77"/>
      <c r="O73" s="77"/>
      <c r="P73" s="77"/>
      <c r="Q73" s="77"/>
      <c r="R73" s="100"/>
      <c r="S73" s="100"/>
      <c r="T73" s="124"/>
      <c r="U73" s="73"/>
      <c r="V73" s="73"/>
      <c r="W73" s="73"/>
      <c r="X73" s="73"/>
      <c r="Y73" s="73"/>
    </row>
    <row r="74" spans="1:25" ht="15" customHeight="1" x14ac:dyDescent="0.2">
      <c r="A74" s="126"/>
      <c r="B74" s="129"/>
      <c r="C74" s="127"/>
      <c r="D74" s="77"/>
      <c r="E74" s="77"/>
      <c r="F74" s="100"/>
      <c r="G74" s="100"/>
      <c r="H74" s="77"/>
      <c r="I74" s="77"/>
      <c r="J74" s="77"/>
      <c r="K74" s="77"/>
      <c r="L74" s="77"/>
      <c r="M74" s="99"/>
      <c r="N74" s="77"/>
      <c r="O74" s="77"/>
      <c r="P74" s="77"/>
      <c r="Q74" s="77"/>
      <c r="R74" s="100"/>
      <c r="S74" s="100"/>
      <c r="T74" s="124"/>
      <c r="U74" s="73"/>
      <c r="V74" s="73"/>
      <c r="W74" s="73"/>
      <c r="X74" s="73"/>
      <c r="Y74" s="73"/>
    </row>
    <row r="75" spans="1:25" ht="15" customHeight="1" x14ac:dyDescent="0.2">
      <c r="A75" s="126"/>
      <c r="B75" s="127"/>
      <c r="C75" s="127"/>
      <c r="D75" s="77"/>
      <c r="E75" s="77"/>
      <c r="F75" s="100"/>
      <c r="G75" s="100"/>
      <c r="H75" s="77"/>
      <c r="I75" s="77"/>
      <c r="J75" s="77"/>
      <c r="K75" s="77"/>
      <c r="L75" s="77"/>
      <c r="M75" s="99"/>
      <c r="N75" s="77"/>
      <c r="O75" s="77"/>
      <c r="P75" s="77"/>
      <c r="Q75" s="77"/>
      <c r="R75" s="100"/>
      <c r="S75" s="100"/>
      <c r="T75" s="124"/>
      <c r="U75" s="73"/>
      <c r="V75" s="73"/>
      <c r="W75" s="73"/>
      <c r="X75" s="73"/>
      <c r="Y75" s="73"/>
    </row>
    <row r="76" spans="1:25" ht="15" customHeight="1" x14ac:dyDescent="0.2">
      <c r="A76" s="126"/>
      <c r="B76" s="129"/>
      <c r="C76" s="127"/>
      <c r="D76" s="77"/>
      <c r="E76" s="77"/>
      <c r="F76" s="100"/>
      <c r="G76" s="100"/>
      <c r="H76" s="77"/>
      <c r="I76" s="77"/>
      <c r="J76" s="77"/>
      <c r="K76" s="77"/>
      <c r="L76" s="77"/>
      <c r="M76" s="99"/>
      <c r="N76" s="77"/>
      <c r="O76" s="77"/>
      <c r="P76" s="77"/>
      <c r="Q76" s="77"/>
      <c r="R76" s="100"/>
      <c r="S76" s="100"/>
      <c r="T76" s="124"/>
      <c r="U76" s="73"/>
      <c r="V76" s="73"/>
      <c r="W76" s="73"/>
      <c r="X76" s="73"/>
      <c r="Y76" s="73"/>
    </row>
    <row r="77" spans="1:25" ht="15" customHeight="1" x14ac:dyDescent="0.2">
      <c r="A77" s="465"/>
      <c r="B77" s="466"/>
      <c r="C77" s="466"/>
      <c r="D77" s="77"/>
      <c r="E77" s="77"/>
      <c r="F77" s="100"/>
      <c r="G77" s="100"/>
      <c r="H77" s="77"/>
      <c r="I77" s="77"/>
      <c r="J77" s="77"/>
      <c r="K77" s="77"/>
      <c r="L77" s="77"/>
      <c r="M77" s="99"/>
      <c r="N77" s="77"/>
      <c r="O77" s="77"/>
      <c r="P77" s="77"/>
      <c r="Q77" s="77"/>
      <c r="R77" s="100"/>
      <c r="S77" s="100"/>
      <c r="T77" s="124"/>
      <c r="U77" s="73"/>
      <c r="V77" s="73"/>
      <c r="W77" s="73"/>
      <c r="X77" s="73"/>
      <c r="Y77" s="73"/>
    </row>
    <row r="78" spans="1:25" ht="15" customHeight="1" x14ac:dyDescent="0.2">
      <c r="A78" s="465"/>
      <c r="B78" s="466"/>
      <c r="C78" s="466"/>
      <c r="D78" s="77"/>
      <c r="E78" s="77"/>
      <c r="F78" s="100"/>
      <c r="G78" s="100"/>
      <c r="H78" s="77"/>
      <c r="I78" s="77"/>
      <c r="J78" s="77"/>
      <c r="K78" s="77"/>
      <c r="L78" s="77"/>
      <c r="M78" s="99"/>
      <c r="N78" s="77"/>
      <c r="O78" s="77"/>
      <c r="P78" s="77"/>
      <c r="Q78" s="77"/>
      <c r="R78" s="100"/>
      <c r="S78" s="100"/>
      <c r="T78" s="124"/>
      <c r="U78" s="73"/>
      <c r="V78" s="73"/>
      <c r="W78" s="73"/>
      <c r="X78" s="73"/>
      <c r="Y78" s="73"/>
    </row>
    <row r="79" spans="1:25" ht="15" customHeight="1" x14ac:dyDescent="0.2">
      <c r="A79" s="126"/>
      <c r="B79" s="127"/>
      <c r="C79" s="127"/>
      <c r="D79" s="77"/>
      <c r="E79" s="77"/>
      <c r="F79" s="100"/>
      <c r="G79" s="100"/>
      <c r="H79" s="77"/>
      <c r="I79" s="77"/>
      <c r="J79" s="77"/>
      <c r="K79" s="77"/>
      <c r="L79" s="77"/>
      <c r="M79" s="99"/>
      <c r="N79" s="77"/>
      <c r="O79" s="77"/>
      <c r="P79" s="77"/>
      <c r="Q79" s="77"/>
      <c r="R79" s="100"/>
      <c r="S79" s="100"/>
      <c r="T79" s="124"/>
      <c r="U79" s="73"/>
      <c r="V79" s="73"/>
      <c r="W79" s="73"/>
      <c r="X79" s="73"/>
      <c r="Y79" s="73"/>
    </row>
    <row r="80" spans="1:25" ht="15" customHeight="1" x14ac:dyDescent="0.2">
      <c r="A80" s="126"/>
      <c r="B80" s="127"/>
      <c r="C80" s="127"/>
      <c r="D80" s="77"/>
      <c r="E80" s="77"/>
      <c r="F80" s="100"/>
      <c r="G80" s="100"/>
      <c r="H80" s="77"/>
      <c r="I80" s="77"/>
      <c r="J80" s="77"/>
      <c r="K80" s="77"/>
      <c r="L80" s="77"/>
      <c r="M80" s="99"/>
      <c r="N80" s="77"/>
      <c r="O80" s="77"/>
      <c r="P80" s="77"/>
      <c r="Q80" s="77"/>
      <c r="R80" s="100"/>
      <c r="S80" s="100"/>
      <c r="T80" s="124"/>
      <c r="U80" s="73"/>
      <c r="V80" s="73"/>
      <c r="W80" s="73"/>
      <c r="X80" s="73"/>
      <c r="Y80" s="73"/>
    </row>
    <row r="81" spans="1:25" ht="15" customHeight="1" x14ac:dyDescent="0.2">
      <c r="A81" s="126"/>
      <c r="B81" s="128"/>
      <c r="C81" s="127"/>
      <c r="D81" s="77"/>
      <c r="E81" s="77"/>
      <c r="F81" s="100"/>
      <c r="G81" s="100"/>
      <c r="H81" s="77"/>
      <c r="I81" s="77"/>
      <c r="J81" s="77"/>
      <c r="K81" s="77"/>
      <c r="L81" s="77"/>
      <c r="M81" s="99"/>
      <c r="N81" s="77"/>
      <c r="O81" s="77"/>
      <c r="P81" s="77"/>
      <c r="Q81" s="77"/>
      <c r="R81" s="100"/>
      <c r="S81" s="100"/>
      <c r="T81" s="124"/>
      <c r="U81" s="73"/>
      <c r="V81" s="73"/>
      <c r="W81" s="73"/>
      <c r="X81" s="73"/>
      <c r="Y81" s="73"/>
    </row>
    <row r="82" spans="1:25" ht="15" customHeight="1" x14ac:dyDescent="0.2">
      <c r="A82" s="126"/>
      <c r="B82" s="129"/>
      <c r="C82" s="127"/>
      <c r="D82" s="77"/>
      <c r="E82" s="77"/>
      <c r="F82" s="100"/>
      <c r="G82" s="100"/>
      <c r="H82" s="77"/>
      <c r="I82" s="77"/>
      <c r="J82" s="77"/>
      <c r="K82" s="77"/>
      <c r="L82" s="77"/>
      <c r="M82" s="99"/>
      <c r="N82" s="77"/>
      <c r="O82" s="77"/>
      <c r="P82" s="77"/>
      <c r="Q82" s="77"/>
      <c r="R82" s="100"/>
      <c r="S82" s="100"/>
      <c r="T82" s="124"/>
      <c r="U82" s="73"/>
      <c r="V82" s="73"/>
      <c r="W82" s="73"/>
      <c r="X82" s="73"/>
      <c r="Y82" s="73"/>
    </row>
    <row r="83" spans="1:25" ht="15" customHeight="1" x14ac:dyDescent="0.2">
      <c r="A83" s="126"/>
      <c r="B83" s="127"/>
      <c r="C83" s="127"/>
      <c r="D83" s="77"/>
      <c r="E83" s="77"/>
      <c r="F83" s="100"/>
      <c r="G83" s="100"/>
      <c r="H83" s="77"/>
      <c r="I83" s="77"/>
      <c r="J83" s="77"/>
      <c r="K83" s="77"/>
      <c r="L83" s="77"/>
      <c r="M83" s="99"/>
      <c r="N83" s="77"/>
      <c r="O83" s="77"/>
      <c r="P83" s="77"/>
      <c r="Q83" s="77"/>
      <c r="R83" s="100"/>
      <c r="S83" s="100"/>
      <c r="T83" s="124"/>
      <c r="U83" s="73"/>
      <c r="V83" s="73"/>
      <c r="W83" s="73"/>
      <c r="X83" s="73"/>
      <c r="Y83" s="73"/>
    </row>
    <row r="84" spans="1:25" ht="15" customHeight="1" x14ac:dyDescent="0.2">
      <c r="A84" s="125"/>
      <c r="B84" s="462"/>
      <c r="C84" s="462"/>
      <c r="D84" s="462"/>
      <c r="E84" s="462"/>
      <c r="F84" s="463"/>
      <c r="G84" s="463"/>
      <c r="H84" s="463"/>
      <c r="I84" s="463"/>
      <c r="J84" s="463"/>
      <c r="K84" s="464"/>
      <c r="L84" s="464"/>
      <c r="M84" s="464"/>
      <c r="N84" s="464"/>
      <c r="O84" s="464"/>
      <c r="P84" s="464"/>
      <c r="Q84" s="464"/>
      <c r="R84" s="464"/>
      <c r="S84" s="464"/>
      <c r="T84" s="124"/>
      <c r="U84" s="73"/>
      <c r="V84" s="73"/>
      <c r="W84" s="73"/>
      <c r="X84" s="73"/>
      <c r="Y84" s="73"/>
    </row>
    <row r="85" spans="1:25" ht="15" customHeight="1" x14ac:dyDescent="0.2">
      <c r="A85" s="465"/>
      <c r="B85" s="466"/>
      <c r="C85" s="466"/>
      <c r="D85" s="77"/>
      <c r="E85" s="77"/>
      <c r="F85" s="100"/>
      <c r="G85" s="100"/>
      <c r="H85" s="77"/>
      <c r="I85" s="77"/>
      <c r="J85" s="77"/>
      <c r="K85" s="77"/>
      <c r="L85" s="77"/>
      <c r="M85" s="99"/>
      <c r="N85" s="77"/>
      <c r="O85" s="77"/>
      <c r="P85" s="77"/>
      <c r="Q85" s="77"/>
      <c r="R85" s="100"/>
      <c r="S85" s="100"/>
      <c r="T85" s="124"/>
      <c r="U85" s="73"/>
      <c r="V85" s="73"/>
      <c r="W85" s="73"/>
      <c r="X85" s="73"/>
      <c r="Y85" s="73"/>
    </row>
    <row r="86" spans="1:25" ht="15" customHeight="1" x14ac:dyDescent="0.2">
      <c r="A86" s="126"/>
      <c r="B86" s="127"/>
      <c r="C86" s="127"/>
      <c r="D86" s="77"/>
      <c r="E86" s="77"/>
      <c r="F86" s="100"/>
      <c r="G86" s="100"/>
      <c r="H86" s="77"/>
      <c r="I86" s="77"/>
      <c r="J86" s="77"/>
      <c r="K86" s="77"/>
      <c r="L86" s="77"/>
      <c r="M86" s="99"/>
      <c r="N86" s="77"/>
      <c r="O86" s="77"/>
      <c r="P86" s="77"/>
      <c r="Q86" s="77"/>
      <c r="R86" s="100"/>
      <c r="S86" s="100"/>
      <c r="T86" s="124"/>
      <c r="U86" s="73"/>
      <c r="V86" s="73"/>
      <c r="W86" s="73"/>
      <c r="X86" s="73"/>
      <c r="Y86" s="73"/>
    </row>
    <row r="87" spans="1:25" ht="15" customHeight="1" x14ac:dyDescent="0.2">
      <c r="A87" s="125"/>
      <c r="B87" s="462"/>
      <c r="C87" s="462"/>
      <c r="D87" s="462"/>
      <c r="E87" s="462"/>
      <c r="F87" s="463"/>
      <c r="G87" s="463"/>
      <c r="H87" s="463"/>
      <c r="I87" s="463"/>
      <c r="J87" s="463"/>
      <c r="K87" s="464"/>
      <c r="L87" s="464"/>
      <c r="M87" s="464"/>
      <c r="N87" s="464"/>
      <c r="O87" s="464"/>
      <c r="P87" s="464"/>
      <c r="Q87" s="464"/>
      <c r="R87" s="464"/>
      <c r="S87" s="464"/>
      <c r="T87" s="124"/>
      <c r="U87" s="73"/>
      <c r="V87" s="73"/>
      <c r="W87" s="73"/>
      <c r="X87" s="73"/>
      <c r="Y87" s="73"/>
    </row>
    <row r="88" spans="1:25" ht="15" customHeight="1" x14ac:dyDescent="0.2">
      <c r="A88" s="465"/>
      <c r="B88" s="466"/>
      <c r="C88" s="466"/>
      <c r="D88" s="77"/>
      <c r="E88" s="77"/>
      <c r="F88" s="100"/>
      <c r="G88" s="100"/>
      <c r="H88" s="77"/>
      <c r="I88" s="77"/>
      <c r="J88" s="77"/>
      <c r="K88" s="77"/>
      <c r="L88" s="77"/>
      <c r="M88" s="99"/>
      <c r="N88" s="77"/>
      <c r="O88" s="77"/>
      <c r="P88" s="77"/>
      <c r="Q88" s="77"/>
      <c r="R88" s="100"/>
      <c r="S88" s="100"/>
      <c r="T88" s="124"/>
      <c r="U88" s="73"/>
      <c r="V88" s="73"/>
      <c r="W88" s="73"/>
      <c r="X88" s="73"/>
      <c r="Y88" s="73"/>
    </row>
    <row r="89" spans="1:25" ht="15" customHeight="1" x14ac:dyDescent="0.2">
      <c r="A89" s="465"/>
      <c r="B89" s="466"/>
      <c r="C89" s="466"/>
      <c r="D89" s="77"/>
      <c r="E89" s="77"/>
      <c r="F89" s="100"/>
      <c r="G89" s="100"/>
      <c r="H89" s="77"/>
      <c r="I89" s="77"/>
      <c r="J89" s="77"/>
      <c r="K89" s="77"/>
      <c r="L89" s="77"/>
      <c r="M89" s="99"/>
      <c r="N89" s="77"/>
      <c r="O89" s="77"/>
      <c r="P89" s="77"/>
      <c r="Q89" s="77"/>
      <c r="R89" s="100"/>
      <c r="S89" s="100"/>
      <c r="T89" s="124"/>
      <c r="U89" s="73"/>
      <c r="V89" s="73"/>
      <c r="W89" s="73"/>
      <c r="X89" s="73"/>
      <c r="Y89" s="73"/>
    </row>
    <row r="90" spans="1:25" ht="15" customHeight="1" x14ac:dyDescent="0.2">
      <c r="A90" s="126"/>
      <c r="B90" s="127"/>
      <c r="C90" s="127"/>
      <c r="D90" s="77"/>
      <c r="E90" s="77"/>
      <c r="F90" s="100"/>
      <c r="G90" s="100"/>
      <c r="H90" s="77"/>
      <c r="I90" s="77"/>
      <c r="J90" s="77"/>
      <c r="K90" s="77"/>
      <c r="L90" s="77"/>
      <c r="M90" s="99"/>
      <c r="N90" s="77"/>
      <c r="O90" s="77"/>
      <c r="P90" s="77"/>
      <c r="Q90" s="77"/>
      <c r="R90" s="100"/>
      <c r="S90" s="100"/>
      <c r="T90" s="124"/>
      <c r="U90" s="73"/>
      <c r="V90" s="73"/>
      <c r="W90" s="73"/>
      <c r="X90" s="73"/>
      <c r="Y90" s="73"/>
    </row>
    <row r="91" spans="1:25" ht="15" customHeight="1" x14ac:dyDescent="0.2">
      <c r="A91" s="457" t="s">
        <v>311</v>
      </c>
      <c r="B91" s="458"/>
      <c r="C91" s="458"/>
      <c r="D91" s="458"/>
      <c r="E91" s="458"/>
      <c r="F91" s="458"/>
      <c r="G91" s="458"/>
      <c r="H91" s="458"/>
      <c r="I91" s="458"/>
      <c r="J91" s="458"/>
      <c r="K91" s="458"/>
      <c r="L91" s="458"/>
      <c r="M91" s="458"/>
      <c r="N91" s="458"/>
      <c r="O91" s="458"/>
      <c r="P91" s="458"/>
      <c r="Q91" s="458"/>
      <c r="R91" s="458"/>
      <c r="S91" s="458"/>
      <c r="T91" s="459"/>
      <c r="U91" s="73"/>
      <c r="V91" s="73"/>
      <c r="W91" s="73"/>
      <c r="X91" s="73"/>
      <c r="Y91" s="73"/>
    </row>
    <row r="92" spans="1:25" ht="15" customHeight="1" x14ac:dyDescent="0.2">
      <c r="A92" s="460" t="s">
        <v>303</v>
      </c>
      <c r="B92" s="461"/>
      <c r="C92" s="461"/>
      <c r="D92" s="461" t="s">
        <v>303</v>
      </c>
      <c r="E92" s="461"/>
      <c r="F92" s="461"/>
      <c r="G92" s="130"/>
      <c r="H92" s="104"/>
      <c r="I92" s="104"/>
      <c r="J92" s="104"/>
      <c r="K92" s="104"/>
      <c r="L92" s="104"/>
      <c r="M92" s="131"/>
      <c r="N92" s="104"/>
      <c r="O92" s="104"/>
      <c r="P92" s="104"/>
      <c r="Q92" s="104"/>
      <c r="R92" s="104"/>
      <c r="S92" s="132"/>
      <c r="T92" s="179" t="s">
        <v>494</v>
      </c>
      <c r="U92" s="73"/>
      <c r="V92" s="73"/>
      <c r="W92" s="73"/>
      <c r="X92" s="73"/>
      <c r="Y92" s="73"/>
    </row>
    <row r="93" spans="1:25" ht="15" customHeight="1" x14ac:dyDescent="0.2">
      <c r="A93" s="472" t="s">
        <v>312</v>
      </c>
      <c r="B93" s="473"/>
      <c r="C93" s="473"/>
      <c r="D93" s="473"/>
      <c r="E93" s="473"/>
      <c r="F93" s="473"/>
      <c r="G93" s="473"/>
      <c r="H93" s="473"/>
      <c r="I93" s="473"/>
      <c r="J93" s="473"/>
      <c r="K93" s="473"/>
      <c r="L93" s="473"/>
      <c r="M93" s="473"/>
      <c r="N93" s="473"/>
      <c r="O93" s="473"/>
      <c r="P93" s="473"/>
      <c r="Q93" s="473"/>
      <c r="R93" s="473"/>
      <c r="S93" s="473"/>
      <c r="T93" s="474"/>
    </row>
    <row r="94" spans="1:25" ht="15" customHeight="1" x14ac:dyDescent="0.2">
      <c r="A94" s="475" t="s">
        <v>300</v>
      </c>
      <c r="B94" s="476"/>
      <c r="C94" s="476"/>
      <c r="D94" s="477"/>
      <c r="E94" s="477"/>
      <c r="F94" s="477"/>
      <c r="G94" s="123" t="s">
        <v>267</v>
      </c>
      <c r="H94" s="475" t="s">
        <v>301</v>
      </c>
      <c r="I94" s="476"/>
      <c r="J94" s="476"/>
      <c r="K94" s="477"/>
      <c r="L94" s="477"/>
      <c r="M94" s="477"/>
      <c r="N94" s="123" t="s">
        <v>267</v>
      </c>
      <c r="O94" s="475" t="s">
        <v>302</v>
      </c>
      <c r="P94" s="476"/>
      <c r="Q94" s="476"/>
      <c r="R94" s="477" t="str">
        <f>IF(K94&gt;1,K94-D94,"")</f>
        <v/>
      </c>
      <c r="S94" s="477"/>
      <c r="T94" s="123" t="s">
        <v>267</v>
      </c>
    </row>
    <row r="95" spans="1:25" ht="15" customHeight="1" x14ac:dyDescent="0.2">
      <c r="A95" s="465"/>
      <c r="B95" s="466"/>
      <c r="C95" s="466"/>
      <c r="D95" s="77"/>
      <c r="E95" s="77"/>
      <c r="F95" s="100"/>
      <c r="G95" s="100"/>
      <c r="H95" s="77"/>
      <c r="I95" s="77"/>
      <c r="J95" s="77"/>
      <c r="K95" s="77"/>
      <c r="L95" s="77"/>
      <c r="M95" s="102"/>
      <c r="N95" s="77"/>
      <c r="O95" s="77"/>
      <c r="P95" s="77"/>
      <c r="Q95" s="77"/>
      <c r="R95" s="100"/>
      <c r="S95" s="100"/>
      <c r="T95" s="124"/>
    </row>
    <row r="96" spans="1:25" ht="15" customHeight="1" x14ac:dyDescent="0.2">
      <c r="A96" s="469" t="s">
        <v>313</v>
      </c>
      <c r="B96" s="470"/>
      <c r="C96" s="470"/>
      <c r="D96" s="470" t="s">
        <v>313</v>
      </c>
      <c r="E96" s="470"/>
      <c r="F96" s="470"/>
      <c r="G96" s="100"/>
      <c r="H96" s="77"/>
      <c r="I96" s="346" t="s">
        <v>304</v>
      </c>
      <c r="J96" s="346"/>
      <c r="K96" s="346"/>
      <c r="L96" s="346"/>
      <c r="M96" s="102"/>
      <c r="N96" s="77"/>
      <c r="O96" s="470" t="s">
        <v>313</v>
      </c>
      <c r="P96" s="470"/>
      <c r="Q96" s="470"/>
      <c r="R96" s="470" t="s">
        <v>313</v>
      </c>
      <c r="S96" s="470"/>
      <c r="T96" s="471"/>
    </row>
    <row r="97" spans="1:20" ht="15" customHeight="1" x14ac:dyDescent="0.2">
      <c r="A97" s="125"/>
      <c r="B97" s="462" t="s">
        <v>305</v>
      </c>
      <c r="C97" s="462"/>
      <c r="D97" s="462"/>
      <c r="E97" s="462"/>
      <c r="F97" s="463" t="s">
        <v>306</v>
      </c>
      <c r="G97" s="463"/>
      <c r="H97" s="463"/>
      <c r="I97" s="463"/>
      <c r="J97" s="463"/>
      <c r="K97" s="464" t="s">
        <v>307</v>
      </c>
      <c r="L97" s="464"/>
      <c r="M97" s="464"/>
      <c r="N97" s="464"/>
      <c r="O97" s="464"/>
      <c r="P97" s="464" t="s">
        <v>308</v>
      </c>
      <c r="Q97" s="464"/>
      <c r="R97" s="464"/>
      <c r="S97" s="464"/>
      <c r="T97" s="124"/>
    </row>
    <row r="98" spans="1:20" ht="15" customHeight="1" x14ac:dyDescent="0.2">
      <c r="A98" s="465"/>
      <c r="B98" s="466"/>
      <c r="C98" s="466"/>
      <c r="D98" s="77"/>
      <c r="E98" s="77"/>
      <c r="F98" s="100"/>
      <c r="G98" s="100"/>
      <c r="H98" s="77"/>
      <c r="I98" s="77"/>
      <c r="J98" s="77"/>
      <c r="K98" s="77"/>
      <c r="L98" s="77"/>
      <c r="M98" s="99"/>
      <c r="N98" s="77"/>
      <c r="O98" s="77"/>
      <c r="P98" s="77"/>
      <c r="Q98" s="77"/>
      <c r="R98" s="100"/>
      <c r="S98" s="100"/>
      <c r="T98" s="124"/>
    </row>
    <row r="99" spans="1:20" ht="15" customHeight="1" x14ac:dyDescent="0.2">
      <c r="A99" s="465"/>
      <c r="B99" s="466"/>
      <c r="C99" s="466"/>
      <c r="D99" s="77"/>
      <c r="E99" s="77"/>
      <c r="F99" s="100"/>
      <c r="G99" s="100"/>
      <c r="H99" s="77"/>
      <c r="I99" s="77"/>
      <c r="J99" s="77"/>
      <c r="K99" s="77"/>
      <c r="L99" s="77"/>
      <c r="M99" s="99"/>
      <c r="N99" s="77"/>
      <c r="O99" s="77"/>
      <c r="P99" s="77"/>
      <c r="Q99" s="77"/>
      <c r="R99" s="100"/>
      <c r="S99" s="100"/>
      <c r="T99" s="124"/>
    </row>
    <row r="100" spans="1:20" ht="15" customHeight="1" x14ac:dyDescent="0.2">
      <c r="A100" s="126"/>
      <c r="B100" s="127"/>
      <c r="C100" s="127"/>
      <c r="D100" s="77"/>
      <c r="E100" s="77"/>
      <c r="F100" s="100"/>
      <c r="G100" s="100"/>
      <c r="H100" s="77"/>
      <c r="I100" s="77"/>
      <c r="J100" s="77"/>
      <c r="K100" s="77"/>
      <c r="L100" s="77"/>
      <c r="M100" s="99"/>
      <c r="N100" s="77"/>
      <c r="O100" s="77"/>
      <c r="P100" s="77"/>
      <c r="Q100" s="77"/>
      <c r="R100" s="100"/>
      <c r="S100" s="100"/>
      <c r="T100" s="124"/>
    </row>
    <row r="101" spans="1:20" ht="15" customHeight="1" x14ac:dyDescent="0.2">
      <c r="A101" s="126"/>
      <c r="B101" s="127"/>
      <c r="C101" s="127"/>
      <c r="D101" s="77"/>
      <c r="E101" s="77"/>
      <c r="F101" s="100"/>
      <c r="G101" s="100"/>
      <c r="H101" s="77"/>
      <c r="I101" s="77"/>
      <c r="J101" s="77"/>
      <c r="K101" s="77"/>
      <c r="L101" s="77"/>
      <c r="M101" s="99"/>
      <c r="N101" s="77"/>
      <c r="O101" s="77"/>
      <c r="P101" s="77"/>
      <c r="Q101" s="77"/>
      <c r="R101" s="100"/>
      <c r="S101" s="100"/>
      <c r="T101" s="124"/>
    </row>
    <row r="102" spans="1:20" ht="15" customHeight="1" x14ac:dyDescent="0.2">
      <c r="A102" s="126"/>
      <c r="B102" s="128"/>
      <c r="C102" s="127"/>
      <c r="D102" s="77"/>
      <c r="E102" s="77"/>
      <c r="F102" s="100"/>
      <c r="G102" s="100"/>
      <c r="H102" s="77"/>
      <c r="I102" s="77"/>
      <c r="J102" s="77"/>
      <c r="K102" s="77"/>
      <c r="L102" s="77"/>
      <c r="M102" s="99"/>
      <c r="N102" s="77"/>
      <c r="O102" s="77"/>
      <c r="P102" s="77"/>
      <c r="Q102" s="77"/>
      <c r="R102" s="100"/>
      <c r="S102" s="100"/>
      <c r="T102" s="124"/>
    </row>
    <row r="103" spans="1:20" ht="15" customHeight="1" x14ac:dyDescent="0.2">
      <c r="A103" s="126"/>
      <c r="B103" s="129"/>
      <c r="C103" s="127"/>
      <c r="D103" s="77"/>
      <c r="E103" s="77"/>
      <c r="F103" s="100"/>
      <c r="G103" s="100"/>
      <c r="H103" s="77"/>
      <c r="I103" s="77"/>
      <c r="J103" s="77"/>
      <c r="K103" s="77"/>
      <c r="L103" s="77"/>
      <c r="M103" s="99"/>
      <c r="N103" s="77"/>
      <c r="O103" s="77"/>
      <c r="P103" s="77"/>
      <c r="Q103" s="77"/>
      <c r="R103" s="100"/>
      <c r="S103" s="100"/>
      <c r="T103" s="124"/>
    </row>
    <row r="104" spans="1:20" ht="15" customHeight="1" x14ac:dyDescent="0.2">
      <c r="A104" s="126"/>
      <c r="B104" s="127"/>
      <c r="C104" s="127"/>
      <c r="D104" s="77"/>
      <c r="E104" s="77"/>
      <c r="F104" s="100"/>
      <c r="G104" s="100"/>
      <c r="H104" s="77"/>
      <c r="I104" s="77"/>
      <c r="J104" s="77"/>
      <c r="K104" s="77"/>
      <c r="L104" s="77"/>
      <c r="M104" s="99"/>
      <c r="N104" s="77"/>
      <c r="O104" s="77"/>
      <c r="P104" s="77"/>
      <c r="Q104" s="77"/>
      <c r="R104" s="100"/>
      <c r="S104" s="100"/>
      <c r="T104" s="124"/>
    </row>
    <row r="105" spans="1:20" ht="15" customHeight="1" x14ac:dyDescent="0.2">
      <c r="A105" s="125"/>
      <c r="B105" s="462"/>
      <c r="C105" s="462"/>
      <c r="D105" s="462"/>
      <c r="E105" s="462"/>
      <c r="F105" s="463"/>
      <c r="G105" s="463"/>
      <c r="H105" s="463"/>
      <c r="I105" s="463"/>
      <c r="J105" s="463"/>
      <c r="K105" s="464"/>
      <c r="L105" s="464"/>
      <c r="M105" s="464"/>
      <c r="N105" s="464"/>
      <c r="O105" s="464"/>
      <c r="P105" s="464"/>
      <c r="Q105" s="464"/>
      <c r="R105" s="464"/>
      <c r="S105" s="464"/>
      <c r="T105" s="124"/>
    </row>
    <row r="106" spans="1:20" ht="15" customHeight="1" x14ac:dyDescent="0.2">
      <c r="A106" s="465"/>
      <c r="B106" s="466"/>
      <c r="C106" s="466"/>
      <c r="D106" s="77"/>
      <c r="E106" s="77"/>
      <c r="F106" s="100"/>
      <c r="G106" s="100"/>
      <c r="H106" s="77"/>
      <c r="I106" s="77"/>
      <c r="J106" s="77"/>
      <c r="K106" s="77"/>
      <c r="L106" s="77"/>
      <c r="M106" s="99"/>
      <c r="N106" s="77"/>
      <c r="O106" s="77"/>
      <c r="P106" s="77"/>
      <c r="Q106" s="77"/>
      <c r="R106" s="100"/>
      <c r="S106" s="100"/>
      <c r="T106" s="124"/>
    </row>
    <row r="107" spans="1:20" ht="15" customHeight="1" x14ac:dyDescent="0.2">
      <c r="A107" s="465"/>
      <c r="B107" s="466"/>
      <c r="C107" s="466"/>
      <c r="D107" s="77"/>
      <c r="E107" s="77"/>
      <c r="F107" s="100"/>
      <c r="G107" s="100"/>
      <c r="H107" s="77"/>
      <c r="I107" s="77"/>
      <c r="J107" s="77"/>
      <c r="K107" s="77"/>
      <c r="L107" s="77"/>
      <c r="M107" s="99"/>
      <c r="N107" s="77"/>
      <c r="O107" s="77"/>
      <c r="P107" s="77"/>
      <c r="Q107" s="77"/>
      <c r="R107" s="100"/>
      <c r="S107" s="100"/>
      <c r="T107" s="124"/>
    </row>
    <row r="108" spans="1:20" ht="15" customHeight="1" x14ac:dyDescent="0.2">
      <c r="A108" s="126"/>
      <c r="B108" s="127"/>
      <c r="C108" s="127"/>
      <c r="D108" s="77"/>
      <c r="E108" s="77"/>
      <c r="F108" s="100"/>
      <c r="G108" s="100"/>
      <c r="H108" s="77"/>
      <c r="I108" s="77"/>
      <c r="J108" s="77"/>
      <c r="K108" s="77"/>
      <c r="L108" s="77"/>
      <c r="M108" s="99"/>
      <c r="N108" s="77"/>
      <c r="O108" s="77"/>
      <c r="P108" s="77"/>
      <c r="Q108" s="77"/>
      <c r="R108" s="100"/>
      <c r="S108" s="100"/>
      <c r="T108" s="124"/>
    </row>
    <row r="109" spans="1:20" ht="15" customHeight="1" x14ac:dyDescent="0.2">
      <c r="A109" s="126"/>
      <c r="B109" s="127"/>
      <c r="C109" s="127"/>
      <c r="D109" s="77"/>
      <c r="E109" s="77"/>
      <c r="F109" s="100"/>
      <c r="G109" s="100"/>
      <c r="H109" s="77"/>
      <c r="I109" s="77"/>
      <c r="J109" s="77"/>
      <c r="K109" s="77"/>
      <c r="L109" s="77"/>
      <c r="M109" s="99"/>
      <c r="N109" s="77"/>
      <c r="O109" s="77"/>
      <c r="P109" s="77"/>
      <c r="Q109" s="77"/>
      <c r="R109" s="100"/>
      <c r="S109" s="100"/>
      <c r="T109" s="124"/>
    </row>
    <row r="110" spans="1:20" ht="15" customHeight="1" x14ac:dyDescent="0.2">
      <c r="A110" s="126"/>
      <c r="B110" s="128"/>
      <c r="C110" s="127"/>
      <c r="D110" s="77"/>
      <c r="E110" s="77"/>
      <c r="F110" s="100"/>
      <c r="G110" s="100"/>
      <c r="H110" s="77"/>
      <c r="I110" s="77"/>
      <c r="J110" s="77"/>
      <c r="K110" s="77"/>
      <c r="L110" s="77"/>
      <c r="M110" s="99"/>
      <c r="N110" s="77"/>
      <c r="O110" s="77"/>
      <c r="P110" s="77"/>
      <c r="Q110" s="77"/>
      <c r="R110" s="100"/>
      <c r="S110" s="100"/>
      <c r="T110" s="124"/>
    </row>
    <row r="111" spans="1:20" ht="15" customHeight="1" x14ac:dyDescent="0.2">
      <c r="A111" s="126"/>
      <c r="B111" s="129"/>
      <c r="C111" s="127"/>
      <c r="D111" s="77"/>
      <c r="E111" s="77"/>
      <c r="F111" s="100"/>
      <c r="G111" s="100"/>
      <c r="H111" s="77"/>
      <c r="I111" s="77"/>
      <c r="J111" s="77"/>
      <c r="K111" s="77"/>
      <c r="L111" s="77"/>
      <c r="M111" s="99"/>
      <c r="N111" s="77"/>
      <c r="O111" s="77"/>
      <c r="P111" s="77"/>
      <c r="Q111" s="77"/>
      <c r="R111" s="100"/>
      <c r="S111" s="100"/>
      <c r="T111" s="124"/>
    </row>
    <row r="112" spans="1:20" ht="15" customHeight="1" x14ac:dyDescent="0.2">
      <c r="A112" s="126"/>
      <c r="B112" s="127"/>
      <c r="C112" s="127"/>
      <c r="D112" s="77"/>
      <c r="E112" s="77"/>
      <c r="F112" s="100"/>
      <c r="G112" s="100"/>
      <c r="H112" s="77"/>
      <c r="I112" s="77"/>
      <c r="J112" s="77"/>
      <c r="K112" s="77"/>
      <c r="L112" s="77"/>
      <c r="M112" s="99"/>
      <c r="N112" s="77"/>
      <c r="O112" s="77"/>
      <c r="P112" s="77"/>
      <c r="Q112" s="77"/>
      <c r="R112" s="100"/>
      <c r="S112" s="100"/>
      <c r="T112" s="124"/>
    </row>
    <row r="113" spans="1:20" ht="15" customHeight="1" x14ac:dyDescent="0.2">
      <c r="A113" s="125"/>
      <c r="B113" s="462"/>
      <c r="C113" s="462"/>
      <c r="D113" s="462"/>
      <c r="E113" s="462"/>
      <c r="F113" s="463"/>
      <c r="G113" s="463"/>
      <c r="H113" s="463"/>
      <c r="I113" s="463"/>
      <c r="J113" s="463"/>
      <c r="K113" s="464"/>
      <c r="L113" s="464"/>
      <c r="M113" s="464"/>
      <c r="N113" s="464"/>
      <c r="O113" s="464"/>
      <c r="P113" s="464"/>
      <c r="Q113" s="464"/>
      <c r="R113" s="464"/>
      <c r="S113" s="464"/>
      <c r="T113" s="124"/>
    </row>
    <row r="114" spans="1:20" ht="15" customHeight="1" x14ac:dyDescent="0.2">
      <c r="A114" s="465"/>
      <c r="B114" s="466"/>
      <c r="C114" s="466"/>
      <c r="D114" s="77"/>
      <c r="E114" s="77"/>
      <c r="F114" s="100"/>
      <c r="G114" s="100"/>
      <c r="H114" s="77"/>
      <c r="I114" s="77"/>
      <c r="J114" s="77"/>
      <c r="K114" s="77"/>
      <c r="L114" s="77"/>
      <c r="M114" s="99"/>
      <c r="N114" s="77"/>
      <c r="O114" s="77"/>
      <c r="P114" s="77"/>
      <c r="Q114" s="77"/>
      <c r="R114" s="100"/>
      <c r="S114" s="100"/>
      <c r="T114" s="124"/>
    </row>
    <row r="115" spans="1:20" ht="15" customHeight="1" x14ac:dyDescent="0.2">
      <c r="A115" s="465"/>
      <c r="B115" s="466"/>
      <c r="C115" s="466"/>
      <c r="D115" s="77"/>
      <c r="E115" s="77"/>
      <c r="F115" s="100"/>
      <c r="G115" s="100"/>
      <c r="H115" s="77"/>
      <c r="I115" s="77"/>
      <c r="J115" s="77"/>
      <c r="K115" s="77"/>
      <c r="L115" s="77"/>
      <c r="M115" s="99"/>
      <c r="N115" s="77"/>
      <c r="O115" s="77"/>
      <c r="P115" s="77"/>
      <c r="Q115" s="77"/>
      <c r="R115" s="100"/>
      <c r="S115" s="100"/>
      <c r="T115" s="124"/>
    </row>
    <row r="116" spans="1:20" ht="15" customHeight="1" x14ac:dyDescent="0.2">
      <c r="A116" s="126"/>
      <c r="B116" s="467" t="s">
        <v>150</v>
      </c>
      <c r="C116" s="467"/>
      <c r="D116" s="467"/>
      <c r="E116" s="467"/>
      <c r="F116" s="467"/>
      <c r="G116" s="467"/>
      <c r="H116" s="467"/>
      <c r="I116" s="467"/>
      <c r="J116" s="467"/>
      <c r="K116" s="77"/>
      <c r="L116" s="77"/>
      <c r="M116" s="99"/>
      <c r="N116" s="77"/>
      <c r="O116" s="77"/>
      <c r="P116" s="77"/>
      <c r="Q116" s="77"/>
      <c r="R116" s="100"/>
      <c r="S116" s="100"/>
      <c r="T116" s="124"/>
    </row>
    <row r="117" spans="1:20" ht="15" customHeight="1" x14ac:dyDescent="0.2">
      <c r="A117" s="126"/>
      <c r="B117" s="462" t="s">
        <v>305</v>
      </c>
      <c r="C117" s="462"/>
      <c r="D117" s="462"/>
      <c r="E117" s="462"/>
      <c r="F117" s="463" t="s">
        <v>306</v>
      </c>
      <c r="G117" s="463"/>
      <c r="H117" s="463"/>
      <c r="I117" s="463"/>
      <c r="J117" s="463"/>
      <c r="K117" s="468" t="s">
        <v>309</v>
      </c>
      <c r="L117" s="468"/>
      <c r="M117" s="468"/>
      <c r="N117" s="468"/>
      <c r="O117" s="468"/>
      <c r="P117" s="468" t="s">
        <v>310</v>
      </c>
      <c r="Q117" s="468"/>
      <c r="R117" s="468"/>
      <c r="S117" s="468"/>
      <c r="T117" s="124"/>
    </row>
    <row r="118" spans="1:20" ht="15" customHeight="1" x14ac:dyDescent="0.2">
      <c r="A118" s="126"/>
      <c r="B118" s="128"/>
      <c r="C118" s="127"/>
      <c r="D118" s="77"/>
      <c r="E118" s="77"/>
      <c r="F118" s="100"/>
      <c r="G118" s="100"/>
      <c r="H118" s="77"/>
      <c r="I118" s="77"/>
      <c r="J118" s="77"/>
      <c r="K118" s="77"/>
      <c r="L118" s="77"/>
      <c r="M118" s="99"/>
      <c r="N118" s="77"/>
      <c r="O118" s="77"/>
      <c r="P118" s="77"/>
      <c r="Q118" s="77"/>
      <c r="R118" s="100"/>
      <c r="S118" s="100"/>
      <c r="T118" s="124"/>
    </row>
    <row r="119" spans="1:20" ht="15" customHeight="1" x14ac:dyDescent="0.2">
      <c r="A119" s="126"/>
      <c r="B119" s="129"/>
      <c r="C119" s="127"/>
      <c r="D119" s="77"/>
      <c r="E119" s="77"/>
      <c r="F119" s="100"/>
      <c r="G119" s="100"/>
      <c r="H119" s="77"/>
      <c r="I119" s="77"/>
      <c r="J119" s="77"/>
      <c r="K119" s="77"/>
      <c r="L119" s="77"/>
      <c r="M119" s="99"/>
      <c r="N119" s="77"/>
      <c r="O119" s="77"/>
      <c r="P119" s="77"/>
      <c r="Q119" s="77"/>
      <c r="R119" s="100"/>
      <c r="S119" s="100"/>
      <c r="T119" s="124"/>
    </row>
    <row r="120" spans="1:20" ht="15" customHeight="1" x14ac:dyDescent="0.2">
      <c r="A120" s="126"/>
      <c r="B120" s="127"/>
      <c r="C120" s="127"/>
      <c r="D120" s="77"/>
      <c r="E120" s="77"/>
      <c r="F120" s="100"/>
      <c r="G120" s="100"/>
      <c r="H120" s="77"/>
      <c r="I120" s="77"/>
      <c r="J120" s="77"/>
      <c r="K120" s="77"/>
      <c r="L120" s="77"/>
      <c r="M120" s="99"/>
      <c r="N120" s="77"/>
      <c r="O120" s="77"/>
      <c r="P120" s="77"/>
      <c r="Q120" s="77"/>
      <c r="R120" s="100"/>
      <c r="S120" s="100"/>
      <c r="T120" s="124"/>
    </row>
    <row r="121" spans="1:20" ht="15" customHeight="1" x14ac:dyDescent="0.2">
      <c r="A121" s="126"/>
      <c r="B121" s="129"/>
      <c r="C121" s="127"/>
      <c r="D121" s="77"/>
      <c r="E121" s="77"/>
      <c r="F121" s="100"/>
      <c r="G121" s="100"/>
      <c r="H121" s="77"/>
      <c r="I121" s="77"/>
      <c r="J121" s="77"/>
      <c r="K121" s="77"/>
      <c r="L121" s="77"/>
      <c r="M121" s="99"/>
      <c r="N121" s="77"/>
      <c r="O121" s="77"/>
      <c r="P121" s="77"/>
      <c r="Q121" s="77"/>
      <c r="R121" s="100"/>
      <c r="S121" s="100"/>
      <c r="T121" s="124"/>
    </row>
    <row r="122" spans="1:20" ht="15" customHeight="1" x14ac:dyDescent="0.2">
      <c r="A122" s="465"/>
      <c r="B122" s="466"/>
      <c r="C122" s="466"/>
      <c r="D122" s="77"/>
      <c r="E122" s="77"/>
      <c r="F122" s="100"/>
      <c r="G122" s="100"/>
      <c r="H122" s="77"/>
      <c r="I122" s="77"/>
      <c r="J122" s="77"/>
      <c r="K122" s="77"/>
      <c r="L122" s="77"/>
      <c r="M122" s="99"/>
      <c r="N122" s="77"/>
      <c r="O122" s="77"/>
      <c r="P122" s="77"/>
      <c r="Q122" s="77"/>
      <c r="R122" s="100"/>
      <c r="S122" s="100"/>
      <c r="T122" s="124"/>
    </row>
    <row r="123" spans="1:20" ht="15" customHeight="1" x14ac:dyDescent="0.2">
      <c r="A123" s="465"/>
      <c r="B123" s="466"/>
      <c r="C123" s="466"/>
      <c r="D123" s="77"/>
      <c r="E123" s="77"/>
      <c r="F123" s="100"/>
      <c r="G123" s="100"/>
      <c r="H123" s="77"/>
      <c r="I123" s="77"/>
      <c r="J123" s="77"/>
      <c r="K123" s="77"/>
      <c r="L123" s="77"/>
      <c r="M123" s="99"/>
      <c r="N123" s="77"/>
      <c r="O123" s="77"/>
      <c r="P123" s="77"/>
      <c r="Q123" s="77"/>
      <c r="R123" s="100"/>
      <c r="S123" s="100"/>
      <c r="T123" s="124"/>
    </row>
    <row r="124" spans="1:20" ht="15" customHeight="1" x14ac:dyDescent="0.2">
      <c r="A124" s="126"/>
      <c r="B124" s="127"/>
      <c r="C124" s="127"/>
      <c r="D124" s="77"/>
      <c r="E124" s="77"/>
      <c r="F124" s="100"/>
      <c r="G124" s="100"/>
      <c r="H124" s="77"/>
      <c r="I124" s="77"/>
      <c r="J124" s="77"/>
      <c r="K124" s="77"/>
      <c r="L124" s="77"/>
      <c r="M124" s="99"/>
      <c r="N124" s="77"/>
      <c r="O124" s="77"/>
      <c r="P124" s="77"/>
      <c r="Q124" s="77"/>
      <c r="R124" s="100"/>
      <c r="S124" s="100"/>
      <c r="T124" s="124"/>
    </row>
    <row r="125" spans="1:20" ht="15" customHeight="1" x14ac:dyDescent="0.2">
      <c r="A125" s="126"/>
      <c r="B125" s="127"/>
      <c r="C125" s="127"/>
      <c r="D125" s="77"/>
      <c r="E125" s="77"/>
      <c r="F125" s="100"/>
      <c r="G125" s="100"/>
      <c r="H125" s="77"/>
      <c r="I125" s="77"/>
      <c r="J125" s="77"/>
      <c r="K125" s="77"/>
      <c r="L125" s="77"/>
      <c r="M125" s="99"/>
      <c r="N125" s="77"/>
      <c r="O125" s="77"/>
      <c r="P125" s="77"/>
      <c r="Q125" s="77"/>
      <c r="R125" s="100"/>
      <c r="S125" s="100"/>
      <c r="T125" s="124"/>
    </row>
    <row r="126" spans="1:20" ht="15" customHeight="1" x14ac:dyDescent="0.2">
      <c r="A126" s="126"/>
      <c r="B126" s="128"/>
      <c r="C126" s="127"/>
      <c r="D126" s="77"/>
      <c r="E126" s="77"/>
      <c r="F126" s="100"/>
      <c r="G126" s="100"/>
      <c r="H126" s="77"/>
      <c r="I126" s="77"/>
      <c r="J126" s="77"/>
      <c r="K126" s="77"/>
      <c r="L126" s="77"/>
      <c r="M126" s="99"/>
      <c r="N126" s="77"/>
      <c r="O126" s="77"/>
      <c r="P126" s="77"/>
      <c r="Q126" s="77"/>
      <c r="R126" s="100"/>
      <c r="S126" s="100"/>
      <c r="T126" s="124"/>
    </row>
    <row r="127" spans="1:20" ht="15" customHeight="1" x14ac:dyDescent="0.2">
      <c r="A127" s="126"/>
      <c r="B127" s="129"/>
      <c r="C127" s="127"/>
      <c r="D127" s="77"/>
      <c r="E127" s="77"/>
      <c r="F127" s="100"/>
      <c r="G127" s="100"/>
      <c r="H127" s="77"/>
      <c r="I127" s="77"/>
      <c r="J127" s="77"/>
      <c r="K127" s="77"/>
      <c r="L127" s="77"/>
      <c r="M127" s="99"/>
      <c r="N127" s="77"/>
      <c r="O127" s="77"/>
      <c r="P127" s="77"/>
      <c r="Q127" s="77"/>
      <c r="R127" s="100"/>
      <c r="S127" s="100"/>
      <c r="T127" s="124"/>
    </row>
    <row r="128" spans="1:20" ht="15" customHeight="1" x14ac:dyDescent="0.2">
      <c r="A128" s="126"/>
      <c r="B128" s="127"/>
      <c r="C128" s="127"/>
      <c r="D128" s="77"/>
      <c r="E128" s="77"/>
      <c r="F128" s="100"/>
      <c r="G128" s="100"/>
      <c r="H128" s="77"/>
      <c r="I128" s="77"/>
      <c r="J128" s="77"/>
      <c r="K128" s="77"/>
      <c r="L128" s="77"/>
      <c r="M128" s="99"/>
      <c r="N128" s="77"/>
      <c r="O128" s="77"/>
      <c r="P128" s="77"/>
      <c r="Q128" s="77"/>
      <c r="R128" s="100"/>
      <c r="S128" s="100"/>
      <c r="T128" s="124"/>
    </row>
    <row r="129" spans="1:20" ht="15" customHeight="1" x14ac:dyDescent="0.2">
      <c r="A129" s="125"/>
      <c r="B129" s="462"/>
      <c r="C129" s="462"/>
      <c r="D129" s="462"/>
      <c r="E129" s="462"/>
      <c r="F129" s="463"/>
      <c r="G129" s="463"/>
      <c r="H129" s="463"/>
      <c r="I129" s="463"/>
      <c r="J129" s="463"/>
      <c r="K129" s="464"/>
      <c r="L129" s="464"/>
      <c r="M129" s="464"/>
      <c r="N129" s="464"/>
      <c r="O129" s="464"/>
      <c r="P129" s="464"/>
      <c r="Q129" s="464"/>
      <c r="R129" s="464"/>
      <c r="S129" s="464"/>
      <c r="T129" s="124"/>
    </row>
    <row r="130" spans="1:20" ht="15" customHeight="1" x14ac:dyDescent="0.2">
      <c r="A130" s="465"/>
      <c r="B130" s="466"/>
      <c r="C130" s="466"/>
      <c r="D130" s="77"/>
      <c r="E130" s="77"/>
      <c r="F130" s="100"/>
      <c r="G130" s="100"/>
      <c r="H130" s="77"/>
      <c r="I130" s="77"/>
      <c r="J130" s="77"/>
      <c r="K130" s="77"/>
      <c r="L130" s="77"/>
      <c r="M130" s="99"/>
      <c r="N130" s="77"/>
      <c r="O130" s="77"/>
      <c r="P130" s="77"/>
      <c r="Q130" s="77"/>
      <c r="R130" s="100"/>
      <c r="S130" s="100"/>
      <c r="T130" s="124"/>
    </row>
    <row r="131" spans="1:20" ht="15" customHeight="1" x14ac:dyDescent="0.2">
      <c r="A131" s="126"/>
      <c r="B131" s="127"/>
      <c r="C131" s="127"/>
      <c r="D131" s="77"/>
      <c r="E131" s="77"/>
      <c r="F131" s="100"/>
      <c r="G131" s="100"/>
      <c r="H131" s="77"/>
      <c r="I131" s="77"/>
      <c r="J131" s="77"/>
      <c r="K131" s="77"/>
      <c r="L131" s="77"/>
      <c r="M131" s="99"/>
      <c r="N131" s="77"/>
      <c r="O131" s="77"/>
      <c r="P131" s="77"/>
      <c r="Q131" s="77"/>
      <c r="R131" s="100"/>
      <c r="S131" s="100"/>
      <c r="T131" s="124"/>
    </row>
    <row r="132" spans="1:20" ht="15" customHeight="1" x14ac:dyDescent="0.2">
      <c r="A132" s="125"/>
      <c r="B132" s="462"/>
      <c r="C132" s="462"/>
      <c r="D132" s="462"/>
      <c r="E132" s="462"/>
      <c r="F132" s="463"/>
      <c r="G132" s="463"/>
      <c r="H132" s="463"/>
      <c r="I132" s="463"/>
      <c r="J132" s="463"/>
      <c r="K132" s="464"/>
      <c r="L132" s="464"/>
      <c r="M132" s="464"/>
      <c r="N132" s="464"/>
      <c r="O132" s="464"/>
      <c r="P132" s="464"/>
      <c r="Q132" s="464"/>
      <c r="R132" s="464"/>
      <c r="S132" s="464"/>
      <c r="T132" s="124"/>
    </row>
    <row r="133" spans="1:20" ht="15" customHeight="1" x14ac:dyDescent="0.2">
      <c r="A133" s="465"/>
      <c r="B133" s="466"/>
      <c r="C133" s="466"/>
      <c r="D133" s="77"/>
      <c r="E133" s="77"/>
      <c r="F133" s="100"/>
      <c r="G133" s="100"/>
      <c r="H133" s="77"/>
      <c r="I133" s="77"/>
      <c r="J133" s="77"/>
      <c r="K133" s="77"/>
      <c r="L133" s="77"/>
      <c r="M133" s="99"/>
      <c r="N133" s="77"/>
      <c r="O133" s="77"/>
      <c r="P133" s="77"/>
      <c r="Q133" s="77"/>
      <c r="R133" s="100"/>
      <c r="S133" s="100"/>
      <c r="T133" s="124"/>
    </row>
    <row r="134" spans="1:20" ht="15" customHeight="1" x14ac:dyDescent="0.2">
      <c r="A134" s="465"/>
      <c r="B134" s="466"/>
      <c r="C134" s="466"/>
      <c r="D134" s="77"/>
      <c r="E134" s="77"/>
      <c r="F134" s="100"/>
      <c r="G134" s="100"/>
      <c r="H134" s="77"/>
      <c r="I134" s="77"/>
      <c r="J134" s="77"/>
      <c r="K134" s="77"/>
      <c r="L134" s="77"/>
      <c r="M134" s="99"/>
      <c r="N134" s="77"/>
      <c r="O134" s="77"/>
      <c r="P134" s="77"/>
      <c r="Q134" s="77"/>
      <c r="R134" s="100"/>
      <c r="S134" s="100"/>
      <c r="T134" s="124"/>
    </row>
    <row r="135" spans="1:20" ht="15" customHeight="1" x14ac:dyDescent="0.2">
      <c r="A135" s="126"/>
      <c r="B135" s="127"/>
      <c r="C135" s="127"/>
      <c r="D135" s="77"/>
      <c r="E135" s="77"/>
      <c r="F135" s="100"/>
      <c r="G135" s="100"/>
      <c r="H135" s="77"/>
      <c r="I135" s="77"/>
      <c r="J135" s="77"/>
      <c r="K135" s="77"/>
      <c r="L135" s="77"/>
      <c r="M135" s="99"/>
      <c r="N135" s="77"/>
      <c r="O135" s="77"/>
      <c r="P135" s="77"/>
      <c r="Q135" s="77"/>
      <c r="R135" s="100"/>
      <c r="S135" s="100"/>
      <c r="T135" s="124"/>
    </row>
    <row r="136" spans="1:20" ht="15" customHeight="1" x14ac:dyDescent="0.2">
      <c r="A136" s="457" t="s">
        <v>311</v>
      </c>
      <c r="B136" s="458"/>
      <c r="C136" s="458"/>
      <c r="D136" s="458"/>
      <c r="E136" s="458"/>
      <c r="F136" s="458"/>
      <c r="G136" s="458"/>
      <c r="H136" s="458"/>
      <c r="I136" s="458"/>
      <c r="J136" s="458"/>
      <c r="K136" s="458"/>
      <c r="L136" s="458"/>
      <c r="M136" s="458"/>
      <c r="N136" s="458"/>
      <c r="O136" s="458"/>
      <c r="P136" s="458"/>
      <c r="Q136" s="458"/>
      <c r="R136" s="458"/>
      <c r="S136" s="458"/>
      <c r="T136" s="459"/>
    </row>
    <row r="137" spans="1:20" ht="15" customHeight="1" x14ac:dyDescent="0.2">
      <c r="A137" s="460" t="s">
        <v>313</v>
      </c>
      <c r="B137" s="461"/>
      <c r="C137" s="461"/>
      <c r="D137" s="461" t="s">
        <v>313</v>
      </c>
      <c r="E137" s="461"/>
      <c r="F137" s="461"/>
      <c r="G137" s="130"/>
      <c r="H137" s="104"/>
      <c r="I137" s="104"/>
      <c r="J137" s="104"/>
      <c r="K137" s="104"/>
      <c r="L137" s="104"/>
      <c r="M137" s="131"/>
      <c r="N137" s="104"/>
      <c r="O137" s="104"/>
      <c r="P137" s="104"/>
      <c r="Q137" s="104"/>
      <c r="R137" s="130"/>
      <c r="S137" s="132"/>
      <c r="T137" s="179" t="s">
        <v>494</v>
      </c>
    </row>
  </sheetData>
  <sheetProtection selectLockedCells="1"/>
  <protectedRanges>
    <protectedRange sqref="F94 M6:M7 R7 S10:S11 D6:D8 D24 C25 D26 M24:M25 S25 M30:M31 N32 C31 D30 L49 F49 D44:D45 M44:M45 R45 C46 H46 L94 M9 R9 A35:A42" name="Range1"/>
  </protectedRanges>
  <mergeCells count="221">
    <mergeCell ref="R8:T8"/>
    <mergeCell ref="E8:Q8"/>
    <mergeCell ref="P13:T13"/>
    <mergeCell ref="P17:T17"/>
    <mergeCell ref="G26:K26"/>
    <mergeCell ref="R26:T26"/>
    <mergeCell ref="L26:M26"/>
    <mergeCell ref="D26:E26"/>
    <mergeCell ref="O26:Q26"/>
    <mergeCell ref="A9:D9"/>
    <mergeCell ref="A12:E12"/>
    <mergeCell ref="K12:O12"/>
    <mergeCell ref="P12:T12"/>
    <mergeCell ref="A13:E13"/>
    <mergeCell ref="K13:O13"/>
    <mergeCell ref="A10:D10"/>
    <mergeCell ref="E10:R10"/>
    <mergeCell ref="S10:T10"/>
    <mergeCell ref="A11:D11"/>
    <mergeCell ref="E11:R11"/>
    <mergeCell ref="S11:T11"/>
    <mergeCell ref="E9:P9"/>
    <mergeCell ref="Q9:T9"/>
    <mergeCell ref="A8:D8"/>
    <mergeCell ref="A1:T1"/>
    <mergeCell ref="A2:T2"/>
    <mergeCell ref="A3:T3"/>
    <mergeCell ref="A4:B4"/>
    <mergeCell ref="C4:H4"/>
    <mergeCell ref="I4:J4"/>
    <mergeCell ref="K4:N4"/>
    <mergeCell ref="P4:T4"/>
    <mergeCell ref="A5:T5"/>
    <mergeCell ref="A6:C6"/>
    <mergeCell ref="D6:J6"/>
    <mergeCell ref="K6:L6"/>
    <mergeCell ref="M6:T6"/>
    <mergeCell ref="A7:C7"/>
    <mergeCell ref="D7:J7"/>
    <mergeCell ref="K7:L7"/>
    <mergeCell ref="M7:N7"/>
    <mergeCell ref="P7:Q7"/>
    <mergeCell ref="R7:S7"/>
    <mergeCell ref="F13:J13"/>
    <mergeCell ref="F12:J12"/>
    <mergeCell ref="P15:T15"/>
    <mergeCell ref="A16:E16"/>
    <mergeCell ref="F16:J16"/>
    <mergeCell ref="K16:O16"/>
    <mergeCell ref="P16:T16"/>
    <mergeCell ref="A17:E17"/>
    <mergeCell ref="F17:J17"/>
    <mergeCell ref="A14:E14"/>
    <mergeCell ref="F14:J14"/>
    <mergeCell ref="K14:O14"/>
    <mergeCell ref="A15:E15"/>
    <mergeCell ref="F15:J15"/>
    <mergeCell ref="K15:O15"/>
    <mergeCell ref="A18:T18"/>
    <mergeCell ref="A19:E19"/>
    <mergeCell ref="F19:J19"/>
    <mergeCell ref="K19:O19"/>
    <mergeCell ref="P19:T19"/>
    <mergeCell ref="A20:E20"/>
    <mergeCell ref="F20:J20"/>
    <mergeCell ref="K20:O20"/>
    <mergeCell ref="P20:T20"/>
    <mergeCell ref="A23:T23"/>
    <mergeCell ref="D24:J24"/>
    <mergeCell ref="M24:T24"/>
    <mergeCell ref="C25:J25"/>
    <mergeCell ref="K25:L25"/>
    <mergeCell ref="M25:O25"/>
    <mergeCell ref="P25:R25"/>
    <mergeCell ref="S25:T25"/>
    <mergeCell ref="A21:E21"/>
    <mergeCell ref="F21:J21"/>
    <mergeCell ref="K21:O21"/>
    <mergeCell ref="P21:T21"/>
    <mergeCell ref="A22:E22"/>
    <mergeCell ref="F22:J22"/>
    <mergeCell ref="K22:O22"/>
    <mergeCell ref="P22:T22"/>
    <mergeCell ref="C31:J31"/>
    <mergeCell ref="M31:O31"/>
    <mergeCell ref="N32:T32"/>
    <mergeCell ref="A33:T33"/>
    <mergeCell ref="A34:T34"/>
    <mergeCell ref="A43:T43"/>
    <mergeCell ref="B27:T27"/>
    <mergeCell ref="A28:T28"/>
    <mergeCell ref="A29:T29"/>
    <mergeCell ref="A30:C30"/>
    <mergeCell ref="D30:J30"/>
    <mergeCell ref="K30:L30"/>
    <mergeCell ref="M30:T30"/>
    <mergeCell ref="A35:T35"/>
    <mergeCell ref="A36:T36"/>
    <mergeCell ref="A37:T37"/>
    <mergeCell ref="A38:T38"/>
    <mergeCell ref="A39:T39"/>
    <mergeCell ref="A40:T40"/>
    <mergeCell ref="A41:T41"/>
    <mergeCell ref="A42:T42"/>
    <mergeCell ref="A44:C44"/>
    <mergeCell ref="D44:J44"/>
    <mergeCell ref="K44:L44"/>
    <mergeCell ref="M44:T44"/>
    <mergeCell ref="A45:C45"/>
    <mergeCell ref="D45:J45"/>
    <mergeCell ref="K45:L45"/>
    <mergeCell ref="M45:N45"/>
    <mergeCell ref="P45:Q45"/>
    <mergeCell ref="R45:S45"/>
    <mergeCell ref="A50:C50"/>
    <mergeCell ref="A51:C51"/>
    <mergeCell ref="D51:F51"/>
    <mergeCell ref="I51:L51"/>
    <mergeCell ref="O51:Q51"/>
    <mergeCell ref="R51:T51"/>
    <mergeCell ref="A46:B46"/>
    <mergeCell ref="C46:D46"/>
    <mergeCell ref="K46:O46"/>
    <mergeCell ref="A48:T48"/>
    <mergeCell ref="A49:C49"/>
    <mergeCell ref="D49:F49"/>
    <mergeCell ref="H49:J49"/>
    <mergeCell ref="K49:M49"/>
    <mergeCell ref="O49:Q49"/>
    <mergeCell ref="R49:S49"/>
    <mergeCell ref="B60:E60"/>
    <mergeCell ref="F60:J60"/>
    <mergeCell ref="K60:O60"/>
    <mergeCell ref="P60:S60"/>
    <mergeCell ref="A61:C61"/>
    <mergeCell ref="A62:C62"/>
    <mergeCell ref="B52:E52"/>
    <mergeCell ref="F52:J52"/>
    <mergeCell ref="K52:O52"/>
    <mergeCell ref="P52:S52"/>
    <mergeCell ref="A53:C53"/>
    <mergeCell ref="A54:C54"/>
    <mergeCell ref="B71:J71"/>
    <mergeCell ref="B72:E72"/>
    <mergeCell ref="F72:J72"/>
    <mergeCell ref="K72:O72"/>
    <mergeCell ref="P72:S72"/>
    <mergeCell ref="A77:C77"/>
    <mergeCell ref="B68:E68"/>
    <mergeCell ref="F68:J68"/>
    <mergeCell ref="K68:O68"/>
    <mergeCell ref="P68:S68"/>
    <mergeCell ref="A69:C69"/>
    <mergeCell ref="A70:C70"/>
    <mergeCell ref="B87:E87"/>
    <mergeCell ref="F87:J87"/>
    <mergeCell ref="K87:O87"/>
    <mergeCell ref="P87:S87"/>
    <mergeCell ref="A88:C88"/>
    <mergeCell ref="A89:C89"/>
    <mergeCell ref="A78:C78"/>
    <mergeCell ref="B84:E84"/>
    <mergeCell ref="F84:J84"/>
    <mergeCell ref="K84:O84"/>
    <mergeCell ref="P84:S84"/>
    <mergeCell ref="A85:C85"/>
    <mergeCell ref="A91:T91"/>
    <mergeCell ref="A92:C92"/>
    <mergeCell ref="D92:F92"/>
    <mergeCell ref="A93:T93"/>
    <mergeCell ref="A94:C94"/>
    <mergeCell ref="D94:F94"/>
    <mergeCell ref="H94:J94"/>
    <mergeCell ref="K94:M94"/>
    <mergeCell ref="O94:Q94"/>
    <mergeCell ref="R94:S94"/>
    <mergeCell ref="B97:E97"/>
    <mergeCell ref="F97:J97"/>
    <mergeCell ref="K97:O97"/>
    <mergeCell ref="P97:S97"/>
    <mergeCell ref="A98:C98"/>
    <mergeCell ref="A99:C99"/>
    <mergeCell ref="A95:C95"/>
    <mergeCell ref="A96:C96"/>
    <mergeCell ref="D96:F96"/>
    <mergeCell ref="I96:L96"/>
    <mergeCell ref="O96:Q96"/>
    <mergeCell ref="R96:T96"/>
    <mergeCell ref="B113:E113"/>
    <mergeCell ref="F113:J113"/>
    <mergeCell ref="K113:O113"/>
    <mergeCell ref="P113:S113"/>
    <mergeCell ref="A114:C114"/>
    <mergeCell ref="A115:C115"/>
    <mergeCell ref="B105:E105"/>
    <mergeCell ref="F105:J105"/>
    <mergeCell ref="K105:O105"/>
    <mergeCell ref="P105:S105"/>
    <mergeCell ref="A106:C106"/>
    <mergeCell ref="A107:C107"/>
    <mergeCell ref="A123:C123"/>
    <mergeCell ref="B129:E129"/>
    <mergeCell ref="F129:J129"/>
    <mergeCell ref="K129:O129"/>
    <mergeCell ref="P129:S129"/>
    <mergeCell ref="A130:C130"/>
    <mergeCell ref="B116:J116"/>
    <mergeCell ref="B117:E117"/>
    <mergeCell ref="F117:J117"/>
    <mergeCell ref="K117:O117"/>
    <mergeCell ref="P117:S117"/>
    <mergeCell ref="A122:C122"/>
    <mergeCell ref="A136:T136"/>
    <mergeCell ref="A137:C137"/>
    <mergeCell ref="D137:F137"/>
    <mergeCell ref="B132:E132"/>
    <mergeCell ref="F132:J132"/>
    <mergeCell ref="K132:O132"/>
    <mergeCell ref="P132:S132"/>
    <mergeCell ref="A133:C133"/>
    <mergeCell ref="A134:C134"/>
  </mergeCells>
  <pageMargins left="0.7" right="0.7" top="0.75" bottom="0.75" header="0.3" footer="0.3"/>
  <pageSetup scale="93" orientation="portrait" r:id="rId1"/>
  <rowBreaks count="2" manualBreakCount="2">
    <brk id="47" max="20" man="1"/>
    <brk id="92"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0</xdr:colOff>
                    <xdr:row>9</xdr:row>
                    <xdr:rowOff>0</xdr:rowOff>
                  </from>
                  <to>
                    <xdr:col>6</xdr:col>
                    <xdr:colOff>180975</xdr:colOff>
                    <xdr:row>10</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295275</xdr:colOff>
                    <xdr:row>9</xdr:row>
                    <xdr:rowOff>0</xdr:rowOff>
                  </from>
                  <to>
                    <xdr:col>8</xdr:col>
                    <xdr:colOff>295275</xdr:colOff>
                    <xdr:row>10</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171450</xdr:colOff>
                    <xdr:row>9</xdr:row>
                    <xdr:rowOff>0</xdr:rowOff>
                  </from>
                  <to>
                    <xdr:col>11</xdr:col>
                    <xdr:colOff>19050</xdr:colOff>
                    <xdr:row>10</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11</xdr:col>
                    <xdr:colOff>171450</xdr:colOff>
                    <xdr:row>9</xdr:row>
                    <xdr:rowOff>0</xdr:rowOff>
                  </from>
                  <to>
                    <xdr:col>13</xdr:col>
                    <xdr:colOff>133350</xdr:colOff>
                    <xdr:row>10</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14</xdr:col>
                    <xdr:colOff>57150</xdr:colOff>
                    <xdr:row>9</xdr:row>
                    <xdr:rowOff>0</xdr:rowOff>
                  </from>
                  <to>
                    <xdr:col>15</xdr:col>
                    <xdr:colOff>285750</xdr:colOff>
                    <xdr:row>10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123825</xdr:colOff>
                    <xdr:row>9</xdr:row>
                    <xdr:rowOff>0</xdr:rowOff>
                  </from>
                  <to>
                    <xdr:col>18</xdr:col>
                    <xdr:colOff>38100</xdr:colOff>
                    <xdr:row>10</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0</xdr:colOff>
                    <xdr:row>10</xdr:row>
                    <xdr:rowOff>0</xdr:rowOff>
                  </from>
                  <to>
                    <xdr:col>6</xdr:col>
                    <xdr:colOff>200025</xdr:colOff>
                    <xdr:row>10</xdr:row>
                    <xdr:rowOff>180975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6</xdr:col>
                    <xdr:colOff>295275</xdr:colOff>
                    <xdr:row>10</xdr:row>
                    <xdr:rowOff>0</xdr:rowOff>
                  </from>
                  <to>
                    <xdr:col>8</xdr:col>
                    <xdr:colOff>304800</xdr:colOff>
                    <xdr:row>11</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9</xdr:col>
                    <xdr:colOff>171450</xdr:colOff>
                    <xdr:row>10</xdr:row>
                    <xdr:rowOff>0</xdr:rowOff>
                  </from>
                  <to>
                    <xdr:col>10</xdr:col>
                    <xdr:colOff>314325</xdr:colOff>
                    <xdr:row>11</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11</xdr:col>
                    <xdr:colOff>171450</xdr:colOff>
                    <xdr:row>10</xdr:row>
                    <xdr:rowOff>0</xdr:rowOff>
                  </from>
                  <to>
                    <xdr:col>13</xdr:col>
                    <xdr:colOff>171450</xdr:colOff>
                    <xdr:row>11</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14</xdr:col>
                    <xdr:colOff>57150</xdr:colOff>
                    <xdr:row>10</xdr:row>
                    <xdr:rowOff>0</xdr:rowOff>
                  </from>
                  <to>
                    <xdr:col>15</xdr:col>
                    <xdr:colOff>295275</xdr:colOff>
                    <xdr:row>10</xdr:row>
                    <xdr:rowOff>180975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123825</xdr:colOff>
                    <xdr:row>10</xdr:row>
                    <xdr:rowOff>9525</xdr:rowOff>
                  </from>
                  <to>
                    <xdr:col>18</xdr:col>
                    <xdr:colOff>9525</xdr:colOff>
                    <xdr:row>11</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xdr:col>
                    <xdr:colOff>0</xdr:colOff>
                    <xdr:row>18</xdr:row>
                    <xdr:rowOff>0</xdr:rowOff>
                  </from>
                  <to>
                    <xdr:col>6</xdr:col>
                    <xdr:colOff>85725</xdr:colOff>
                    <xdr:row>19</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161925</xdr:colOff>
                    <xdr:row>18</xdr:row>
                    <xdr:rowOff>0</xdr:rowOff>
                  </from>
                  <to>
                    <xdr:col>8</xdr:col>
                    <xdr:colOff>304800</xdr:colOff>
                    <xdr:row>19</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6</xdr:col>
                    <xdr:colOff>161925</xdr:colOff>
                    <xdr:row>19</xdr:row>
                    <xdr:rowOff>0</xdr:rowOff>
                  </from>
                  <to>
                    <xdr:col>9</xdr:col>
                    <xdr:colOff>295275</xdr:colOff>
                    <xdr:row>20</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161925</xdr:colOff>
                    <xdr:row>20</xdr:row>
                    <xdr:rowOff>0</xdr:rowOff>
                  </from>
                  <to>
                    <xdr:col>9</xdr:col>
                    <xdr:colOff>295275</xdr:colOff>
                    <xdr:row>21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6</xdr:col>
                    <xdr:colOff>161925</xdr:colOff>
                    <xdr:row>21</xdr:row>
                    <xdr:rowOff>0</xdr:rowOff>
                  </from>
                  <to>
                    <xdr:col>9</xdr:col>
                    <xdr:colOff>295275</xdr:colOff>
                    <xdr:row>22</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15</xdr:col>
                    <xdr:colOff>0</xdr:colOff>
                    <xdr:row>18</xdr:row>
                    <xdr:rowOff>0</xdr:rowOff>
                  </from>
                  <to>
                    <xdr:col>16</xdr:col>
                    <xdr:colOff>180975</xdr:colOff>
                    <xdr:row>19</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16</xdr:col>
                    <xdr:colOff>180975</xdr:colOff>
                    <xdr:row>18</xdr:row>
                    <xdr:rowOff>0</xdr:rowOff>
                  </from>
                  <to>
                    <xdr:col>19</xdr:col>
                    <xdr:colOff>104775</xdr:colOff>
                    <xdr:row>19</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15</xdr:col>
                    <xdr:colOff>0</xdr:colOff>
                    <xdr:row>19</xdr:row>
                    <xdr:rowOff>0</xdr:rowOff>
                  </from>
                  <to>
                    <xdr:col>16</xdr:col>
                    <xdr:colOff>228600</xdr:colOff>
                    <xdr:row>20</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16</xdr:col>
                    <xdr:colOff>190500</xdr:colOff>
                    <xdr:row>19</xdr:row>
                    <xdr:rowOff>0</xdr:rowOff>
                  </from>
                  <to>
                    <xdr:col>19</xdr:col>
                    <xdr:colOff>57150</xdr:colOff>
                    <xdr:row>20</xdr:row>
                    <xdr:rowOff>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15</xdr:col>
                    <xdr:colOff>0</xdr:colOff>
                    <xdr:row>20</xdr:row>
                    <xdr:rowOff>0</xdr:rowOff>
                  </from>
                  <to>
                    <xdr:col>16</xdr:col>
                    <xdr:colOff>142875</xdr:colOff>
                    <xdr:row>21</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16</xdr:col>
                    <xdr:colOff>190500</xdr:colOff>
                    <xdr:row>20</xdr:row>
                    <xdr:rowOff>0</xdr:rowOff>
                  </from>
                  <to>
                    <xdr:col>18</xdr:col>
                    <xdr:colOff>238125</xdr:colOff>
                    <xdr:row>21</xdr:row>
                    <xdr:rowOff>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15</xdr:col>
                    <xdr:colOff>0</xdr:colOff>
                    <xdr:row>21</xdr:row>
                    <xdr:rowOff>0</xdr:rowOff>
                  </from>
                  <to>
                    <xdr:col>16</xdr:col>
                    <xdr:colOff>171450</xdr:colOff>
                    <xdr:row>22</xdr:row>
                    <xdr:rowOff>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16</xdr:col>
                    <xdr:colOff>190500</xdr:colOff>
                    <xdr:row>21</xdr:row>
                    <xdr:rowOff>0</xdr:rowOff>
                  </from>
                  <to>
                    <xdr:col>19</xdr:col>
                    <xdr:colOff>57150</xdr:colOff>
                    <xdr:row>22</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4</xdr:col>
                    <xdr:colOff>0</xdr:colOff>
                    <xdr:row>8</xdr:row>
                    <xdr:rowOff>9525</xdr:rowOff>
                  </from>
                  <to>
                    <xdr:col>8</xdr:col>
                    <xdr:colOff>104775</xdr:colOff>
                    <xdr:row>9</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8</xdr:col>
                    <xdr:colOff>85725</xdr:colOff>
                    <xdr:row>8</xdr:row>
                    <xdr:rowOff>9525</xdr:rowOff>
                  </from>
                  <to>
                    <xdr:col>11</xdr:col>
                    <xdr:colOff>47625</xdr:colOff>
                    <xdr:row>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11</xdr:col>
                    <xdr:colOff>190500</xdr:colOff>
                    <xdr:row>8</xdr:row>
                    <xdr:rowOff>9525</xdr:rowOff>
                  </from>
                  <to>
                    <xdr:col>14</xdr:col>
                    <xdr:colOff>161925</xdr:colOff>
                    <xdr:row>9</xdr:row>
                    <xdr:rowOff>19050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14</xdr:col>
                    <xdr:colOff>85725</xdr:colOff>
                    <xdr:row>8</xdr:row>
                    <xdr:rowOff>9525</xdr:rowOff>
                  </from>
                  <to>
                    <xdr:col>16</xdr:col>
                    <xdr:colOff>38100</xdr:colOff>
                    <xdr:row>9</xdr:row>
                    <xdr:rowOff>9525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xdr:col>
                    <xdr:colOff>9525</xdr:colOff>
                    <xdr:row>26</xdr:row>
                    <xdr:rowOff>0</xdr:rowOff>
                  </from>
                  <to>
                    <xdr:col>4</xdr:col>
                    <xdr:colOff>304800</xdr:colOff>
                    <xdr:row>27</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5</xdr:col>
                    <xdr:colOff>57150</xdr:colOff>
                    <xdr:row>26</xdr:row>
                    <xdr:rowOff>0</xdr:rowOff>
                  </from>
                  <to>
                    <xdr:col>8</xdr:col>
                    <xdr:colOff>295275</xdr:colOff>
                    <xdr:row>27</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9</xdr:col>
                    <xdr:colOff>38100</xdr:colOff>
                    <xdr:row>26</xdr:row>
                    <xdr:rowOff>0</xdr:rowOff>
                  </from>
                  <to>
                    <xdr:col>12</xdr:col>
                    <xdr:colOff>314325</xdr:colOff>
                    <xdr:row>27</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13</xdr:col>
                    <xdr:colOff>19050</xdr:colOff>
                    <xdr:row>26</xdr:row>
                    <xdr:rowOff>0</xdr:rowOff>
                  </from>
                  <to>
                    <xdr:col>17</xdr:col>
                    <xdr:colOff>66675</xdr:colOff>
                    <xdr:row>26</xdr:row>
                    <xdr:rowOff>180975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5</xdr:col>
                    <xdr:colOff>28575</xdr:colOff>
                    <xdr:row>11</xdr:row>
                    <xdr:rowOff>0</xdr:rowOff>
                  </from>
                  <to>
                    <xdr:col>6</xdr:col>
                    <xdr:colOff>200025</xdr:colOff>
                    <xdr:row>12</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6</xdr:col>
                    <xdr:colOff>266700</xdr:colOff>
                    <xdr:row>11</xdr:row>
                    <xdr:rowOff>0</xdr:rowOff>
                  </from>
                  <to>
                    <xdr:col>8</xdr:col>
                    <xdr:colOff>19050</xdr:colOff>
                    <xdr:row>12</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16</xdr:col>
                    <xdr:colOff>276225</xdr:colOff>
                    <xdr:row>30</xdr:row>
                    <xdr:rowOff>0</xdr:rowOff>
                  </from>
                  <to>
                    <xdr:col>18</xdr:col>
                    <xdr:colOff>76200</xdr:colOff>
                    <xdr:row>30</xdr:row>
                    <xdr:rowOff>180975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18</xdr:col>
                    <xdr:colOff>142875</xdr:colOff>
                    <xdr:row>30</xdr:row>
                    <xdr:rowOff>0</xdr:rowOff>
                  </from>
                  <to>
                    <xdr:col>19</xdr:col>
                    <xdr:colOff>209550</xdr:colOff>
                    <xdr:row>31</xdr:row>
                    <xdr:rowOff>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1</xdr:col>
                    <xdr:colOff>266700</xdr:colOff>
                    <xdr:row>31</xdr:row>
                    <xdr:rowOff>0</xdr:rowOff>
                  </from>
                  <to>
                    <xdr:col>4</xdr:col>
                    <xdr:colOff>104775</xdr:colOff>
                    <xdr:row>32</xdr:row>
                    <xdr:rowOff>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4</xdr:col>
                    <xdr:colOff>114300</xdr:colOff>
                    <xdr:row>31</xdr:row>
                    <xdr:rowOff>0</xdr:rowOff>
                  </from>
                  <to>
                    <xdr:col>6</xdr:col>
                    <xdr:colOff>123825</xdr:colOff>
                    <xdr:row>32</xdr:row>
                    <xdr:rowOff>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6</xdr:col>
                    <xdr:colOff>190500</xdr:colOff>
                    <xdr:row>31</xdr:row>
                    <xdr:rowOff>0</xdr:rowOff>
                  </from>
                  <to>
                    <xdr:col>8</xdr:col>
                    <xdr:colOff>142875</xdr:colOff>
                    <xdr:row>32</xdr:row>
                    <xdr:rowOff>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219075</xdr:colOff>
                    <xdr:row>31</xdr:row>
                    <xdr:rowOff>0</xdr:rowOff>
                  </from>
                  <to>
                    <xdr:col>11</xdr:col>
                    <xdr:colOff>19050</xdr:colOff>
                    <xdr:row>32</xdr:row>
                    <xdr:rowOff>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11</xdr:col>
                    <xdr:colOff>28575</xdr:colOff>
                    <xdr:row>31</xdr:row>
                    <xdr:rowOff>0</xdr:rowOff>
                  </from>
                  <to>
                    <xdr:col>12</xdr:col>
                    <xdr:colOff>285750</xdr:colOff>
                    <xdr:row>32</xdr:row>
                    <xdr:rowOff>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17</xdr:col>
                    <xdr:colOff>114300</xdr:colOff>
                    <xdr:row>26</xdr:row>
                    <xdr:rowOff>0</xdr:rowOff>
                  </from>
                  <to>
                    <xdr:col>19</xdr:col>
                    <xdr:colOff>123825</xdr:colOff>
                    <xdr:row>27</xdr:row>
                    <xdr:rowOff>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1</xdr:col>
                    <xdr:colOff>266700</xdr:colOff>
                    <xdr:row>32</xdr:row>
                    <xdr:rowOff>0</xdr:rowOff>
                  </from>
                  <to>
                    <xdr:col>5</xdr:col>
                    <xdr:colOff>219075</xdr:colOff>
                    <xdr:row>33</xdr:row>
                    <xdr:rowOff>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10</xdr:col>
                    <xdr:colOff>66675</xdr:colOff>
                    <xdr:row>32</xdr:row>
                    <xdr:rowOff>9525</xdr:rowOff>
                  </from>
                  <to>
                    <xdr:col>13</xdr:col>
                    <xdr:colOff>190500</xdr:colOff>
                    <xdr:row>33</xdr:row>
                    <xdr:rowOff>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14</xdr:col>
                    <xdr:colOff>28575</xdr:colOff>
                    <xdr:row>32</xdr:row>
                    <xdr:rowOff>0</xdr:rowOff>
                  </from>
                  <to>
                    <xdr:col>16</xdr:col>
                    <xdr:colOff>276225</xdr:colOff>
                    <xdr:row>32</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17</xdr:col>
                    <xdr:colOff>19050</xdr:colOff>
                    <xdr:row>32</xdr:row>
                    <xdr:rowOff>0</xdr:rowOff>
                  </from>
                  <to>
                    <xdr:col>19</xdr:col>
                    <xdr:colOff>276225</xdr:colOff>
                    <xdr:row>33</xdr:row>
                    <xdr:rowOff>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5</xdr:col>
                    <xdr:colOff>295275</xdr:colOff>
                    <xdr:row>32</xdr:row>
                    <xdr:rowOff>0</xdr:rowOff>
                  </from>
                  <to>
                    <xdr:col>10</xdr:col>
                    <xdr:colOff>57150</xdr:colOff>
                    <xdr:row>33</xdr:row>
                    <xdr:rowOff>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5</xdr:col>
                    <xdr:colOff>28575</xdr:colOff>
                    <xdr:row>12</xdr:row>
                    <xdr:rowOff>0</xdr:rowOff>
                  </from>
                  <to>
                    <xdr:col>6</xdr:col>
                    <xdr:colOff>200025</xdr:colOff>
                    <xdr:row>13</xdr:row>
                    <xdr:rowOff>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5</xdr:col>
                    <xdr:colOff>28575</xdr:colOff>
                    <xdr:row>13</xdr:row>
                    <xdr:rowOff>0</xdr:rowOff>
                  </from>
                  <to>
                    <xdr:col>6</xdr:col>
                    <xdr:colOff>200025</xdr:colOff>
                    <xdr:row>14</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5</xdr:col>
                    <xdr:colOff>28575</xdr:colOff>
                    <xdr:row>14</xdr:row>
                    <xdr:rowOff>0</xdr:rowOff>
                  </from>
                  <to>
                    <xdr:col>6</xdr:col>
                    <xdr:colOff>200025</xdr:colOff>
                    <xdr:row>15</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5</xdr:col>
                    <xdr:colOff>28575</xdr:colOff>
                    <xdr:row>15</xdr:row>
                    <xdr:rowOff>0</xdr:rowOff>
                  </from>
                  <to>
                    <xdr:col>6</xdr:col>
                    <xdr:colOff>200025</xdr:colOff>
                    <xdr:row>16</xdr:row>
                    <xdr:rowOff>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5</xdr:col>
                    <xdr:colOff>28575</xdr:colOff>
                    <xdr:row>16</xdr:row>
                    <xdr:rowOff>0</xdr:rowOff>
                  </from>
                  <to>
                    <xdr:col>6</xdr:col>
                    <xdr:colOff>200025</xdr:colOff>
                    <xdr:row>17</xdr:row>
                    <xdr:rowOff>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6</xdr:col>
                    <xdr:colOff>266700</xdr:colOff>
                    <xdr:row>12</xdr:row>
                    <xdr:rowOff>0</xdr:rowOff>
                  </from>
                  <to>
                    <xdr:col>8</xdr:col>
                    <xdr:colOff>19050</xdr:colOff>
                    <xdr:row>13</xdr:row>
                    <xdr:rowOff>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6</xdr:col>
                    <xdr:colOff>266700</xdr:colOff>
                    <xdr:row>13</xdr:row>
                    <xdr:rowOff>0</xdr:rowOff>
                  </from>
                  <to>
                    <xdr:col>8</xdr:col>
                    <xdr:colOff>19050</xdr:colOff>
                    <xdr:row>14</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6</xdr:col>
                    <xdr:colOff>266700</xdr:colOff>
                    <xdr:row>14</xdr:row>
                    <xdr:rowOff>0</xdr:rowOff>
                  </from>
                  <to>
                    <xdr:col>8</xdr:col>
                    <xdr:colOff>19050</xdr:colOff>
                    <xdr:row>15</xdr:row>
                    <xdr:rowOff>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6</xdr:col>
                    <xdr:colOff>266700</xdr:colOff>
                    <xdr:row>15</xdr:row>
                    <xdr:rowOff>0</xdr:rowOff>
                  </from>
                  <to>
                    <xdr:col>8</xdr:col>
                    <xdr:colOff>19050</xdr:colOff>
                    <xdr:row>16</xdr:row>
                    <xdr:rowOff>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6</xdr:col>
                    <xdr:colOff>266700</xdr:colOff>
                    <xdr:row>16</xdr:row>
                    <xdr:rowOff>0</xdr:rowOff>
                  </from>
                  <to>
                    <xdr:col>8</xdr:col>
                    <xdr:colOff>19050</xdr:colOff>
                    <xdr:row>17</xdr:row>
                    <xdr:rowOff>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15</xdr:col>
                    <xdr:colOff>57150</xdr:colOff>
                    <xdr:row>11</xdr:row>
                    <xdr:rowOff>0</xdr:rowOff>
                  </from>
                  <to>
                    <xdr:col>16</xdr:col>
                    <xdr:colOff>228600</xdr:colOff>
                    <xdr:row>12</xdr:row>
                    <xdr:rowOff>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15</xdr:col>
                    <xdr:colOff>57150</xdr:colOff>
                    <xdr:row>12</xdr:row>
                    <xdr:rowOff>0</xdr:rowOff>
                  </from>
                  <to>
                    <xdr:col>16</xdr:col>
                    <xdr:colOff>238125</xdr:colOff>
                    <xdr:row>13</xdr:row>
                    <xdr:rowOff>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15</xdr:col>
                    <xdr:colOff>57150</xdr:colOff>
                    <xdr:row>14</xdr:row>
                    <xdr:rowOff>0</xdr:rowOff>
                  </from>
                  <to>
                    <xdr:col>16</xdr:col>
                    <xdr:colOff>238125</xdr:colOff>
                    <xdr:row>15</xdr:row>
                    <xdr:rowOff>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15</xdr:col>
                    <xdr:colOff>57150</xdr:colOff>
                    <xdr:row>15</xdr:row>
                    <xdr:rowOff>0</xdr:rowOff>
                  </from>
                  <to>
                    <xdr:col>16</xdr:col>
                    <xdr:colOff>238125</xdr:colOff>
                    <xdr:row>16</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15</xdr:col>
                    <xdr:colOff>57150</xdr:colOff>
                    <xdr:row>16</xdr:row>
                    <xdr:rowOff>0</xdr:rowOff>
                  </from>
                  <to>
                    <xdr:col>16</xdr:col>
                    <xdr:colOff>238125</xdr:colOff>
                    <xdr:row>17</xdr:row>
                    <xdr:rowOff>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16</xdr:col>
                    <xdr:colOff>304800</xdr:colOff>
                    <xdr:row>11</xdr:row>
                    <xdr:rowOff>0</xdr:rowOff>
                  </from>
                  <to>
                    <xdr:col>18</xdr:col>
                    <xdr:colOff>57150</xdr:colOff>
                    <xdr:row>12</xdr:row>
                    <xdr:rowOff>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16</xdr:col>
                    <xdr:colOff>304800</xdr:colOff>
                    <xdr:row>12</xdr:row>
                    <xdr:rowOff>0</xdr:rowOff>
                  </from>
                  <to>
                    <xdr:col>18</xdr:col>
                    <xdr:colOff>57150</xdr:colOff>
                    <xdr:row>13</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16</xdr:col>
                    <xdr:colOff>304800</xdr:colOff>
                    <xdr:row>14</xdr:row>
                    <xdr:rowOff>0</xdr:rowOff>
                  </from>
                  <to>
                    <xdr:col>18</xdr:col>
                    <xdr:colOff>57150</xdr:colOff>
                    <xdr:row>15</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16</xdr:col>
                    <xdr:colOff>304800</xdr:colOff>
                    <xdr:row>15</xdr:row>
                    <xdr:rowOff>0</xdr:rowOff>
                  </from>
                  <to>
                    <xdr:col>18</xdr:col>
                    <xdr:colOff>57150</xdr:colOff>
                    <xdr:row>16</xdr:row>
                    <xdr:rowOff>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16</xdr:col>
                    <xdr:colOff>304800</xdr:colOff>
                    <xdr:row>16</xdr:row>
                    <xdr:rowOff>0</xdr:rowOff>
                  </from>
                  <to>
                    <xdr:col>18</xdr:col>
                    <xdr:colOff>57150</xdr:colOff>
                    <xdr:row>17</xdr:row>
                    <xdr:rowOff>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5</xdr:col>
                    <xdr:colOff>0</xdr:colOff>
                    <xdr:row>19</xdr:row>
                    <xdr:rowOff>0</xdr:rowOff>
                  </from>
                  <to>
                    <xdr:col>6</xdr:col>
                    <xdr:colOff>85725</xdr:colOff>
                    <xdr:row>20</xdr:row>
                    <xdr:rowOff>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5</xdr:col>
                    <xdr:colOff>0</xdr:colOff>
                    <xdr:row>20</xdr:row>
                    <xdr:rowOff>0</xdr:rowOff>
                  </from>
                  <to>
                    <xdr:col>6</xdr:col>
                    <xdr:colOff>85725</xdr:colOff>
                    <xdr:row>21</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5</xdr:col>
                    <xdr:colOff>0</xdr:colOff>
                    <xdr:row>21</xdr:row>
                    <xdr:rowOff>0</xdr:rowOff>
                  </from>
                  <to>
                    <xdr:col>6</xdr:col>
                    <xdr:colOff>85725</xdr:colOff>
                    <xdr:row>22</xdr:row>
                    <xdr:rowOff>0</xdr:rowOff>
                  </to>
                </anchor>
              </controlPr>
            </control>
          </mc:Choice>
        </mc:AlternateContent>
        <mc:AlternateContent xmlns:mc="http://schemas.openxmlformats.org/markup-compatibility/2006">
          <mc:Choice Requires="x14">
            <control shapeId="7252" r:id="rId75" name="Check Box 84">
              <controlPr defaultSize="0" autoFill="0" autoLine="0" autoPict="0">
                <anchor moveWithCells="1">
                  <from>
                    <xdr:col>4</xdr:col>
                    <xdr:colOff>0</xdr:colOff>
                    <xdr:row>7</xdr:row>
                    <xdr:rowOff>0</xdr:rowOff>
                  </from>
                  <to>
                    <xdr:col>6</xdr:col>
                    <xdr:colOff>57150</xdr:colOff>
                    <xdr:row>8</xdr:row>
                    <xdr:rowOff>0</xdr:rowOff>
                  </to>
                </anchor>
              </controlPr>
            </control>
          </mc:Choice>
        </mc:AlternateContent>
        <mc:AlternateContent xmlns:mc="http://schemas.openxmlformats.org/markup-compatibility/2006">
          <mc:Choice Requires="x14">
            <control shapeId="7253" r:id="rId76" name="Check Box 85">
              <controlPr defaultSize="0" autoFill="0" autoLine="0" autoPict="0">
                <anchor moveWithCells="1">
                  <from>
                    <xdr:col>6</xdr:col>
                    <xdr:colOff>76200</xdr:colOff>
                    <xdr:row>7</xdr:row>
                    <xdr:rowOff>0</xdr:rowOff>
                  </from>
                  <to>
                    <xdr:col>8</xdr:col>
                    <xdr:colOff>180975</xdr:colOff>
                    <xdr:row>8</xdr:row>
                    <xdr:rowOff>9525</xdr:rowOff>
                  </to>
                </anchor>
              </controlPr>
            </control>
          </mc:Choice>
        </mc:AlternateContent>
        <mc:AlternateContent xmlns:mc="http://schemas.openxmlformats.org/markup-compatibility/2006">
          <mc:Choice Requires="x14">
            <control shapeId="7255" r:id="rId77" name="Check Box 87">
              <controlPr defaultSize="0" autoFill="0" autoLine="0" autoPict="0">
                <anchor moveWithCells="1">
                  <from>
                    <xdr:col>8</xdr:col>
                    <xdr:colOff>152400</xdr:colOff>
                    <xdr:row>7</xdr:row>
                    <xdr:rowOff>0</xdr:rowOff>
                  </from>
                  <to>
                    <xdr:col>10</xdr:col>
                    <xdr:colOff>57150</xdr:colOff>
                    <xdr:row>8</xdr:row>
                    <xdr:rowOff>9525</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from>
                    <xdr:col>10</xdr:col>
                    <xdr:colOff>28575</xdr:colOff>
                    <xdr:row>6</xdr:row>
                    <xdr:rowOff>180975</xdr:rowOff>
                  </from>
                  <to>
                    <xdr:col>12</xdr:col>
                    <xdr:colOff>190500</xdr:colOff>
                    <xdr:row>8</xdr:row>
                    <xdr:rowOff>9525</xdr:rowOff>
                  </to>
                </anchor>
              </controlPr>
            </control>
          </mc:Choice>
        </mc:AlternateContent>
        <mc:AlternateContent xmlns:mc="http://schemas.openxmlformats.org/markup-compatibility/2006">
          <mc:Choice Requires="x14">
            <control shapeId="7257" r:id="rId79" name="Check Box 89">
              <controlPr defaultSize="0" autoFill="0" autoLine="0" autoPict="0">
                <anchor moveWithCells="1">
                  <from>
                    <xdr:col>15</xdr:col>
                    <xdr:colOff>123825</xdr:colOff>
                    <xdr:row>7</xdr:row>
                    <xdr:rowOff>9525</xdr:rowOff>
                  </from>
                  <to>
                    <xdr:col>17</xdr:col>
                    <xdr:colOff>9525</xdr:colOff>
                    <xdr:row>8</xdr:row>
                    <xdr:rowOff>0</xdr:rowOff>
                  </to>
                </anchor>
              </controlPr>
            </control>
          </mc:Choice>
        </mc:AlternateContent>
        <mc:AlternateContent xmlns:mc="http://schemas.openxmlformats.org/markup-compatibility/2006">
          <mc:Choice Requires="x14">
            <control shapeId="7258" r:id="rId80" name="Check Box 90">
              <controlPr defaultSize="0" autoFill="0" autoLine="0" autoPict="0">
                <anchor moveWithCells="1">
                  <from>
                    <xdr:col>12</xdr:col>
                    <xdr:colOff>180975</xdr:colOff>
                    <xdr:row>7</xdr:row>
                    <xdr:rowOff>0</xdr:rowOff>
                  </from>
                  <to>
                    <xdr:col>15</xdr:col>
                    <xdr:colOff>114300</xdr:colOff>
                    <xdr:row>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49"/>
  <sheetViews>
    <sheetView zoomScale="115" zoomScaleNormal="115" workbookViewId="0">
      <selection sqref="A1:T1"/>
    </sheetView>
  </sheetViews>
  <sheetFormatPr defaultRowHeight="12" x14ac:dyDescent="0.2"/>
  <cols>
    <col min="1" max="20" width="4.7109375" style="74" customWidth="1"/>
    <col min="21" max="256" width="9.140625" style="74"/>
    <col min="257" max="276" width="4.7109375" style="74" customWidth="1"/>
    <col min="277" max="512" width="9.140625" style="74"/>
    <col min="513" max="532" width="4.7109375" style="74" customWidth="1"/>
    <col min="533" max="768" width="9.140625" style="74"/>
    <col min="769" max="788" width="4.7109375" style="74" customWidth="1"/>
    <col min="789" max="1024" width="9.140625" style="74"/>
    <col min="1025" max="1044" width="4.7109375" style="74" customWidth="1"/>
    <col min="1045" max="1280" width="9.140625" style="74"/>
    <col min="1281" max="1300" width="4.7109375" style="74" customWidth="1"/>
    <col min="1301" max="1536" width="9.140625" style="74"/>
    <col min="1537" max="1556" width="4.7109375" style="74" customWidth="1"/>
    <col min="1557" max="1792" width="9.140625" style="74"/>
    <col min="1793" max="1812" width="4.7109375" style="74" customWidth="1"/>
    <col min="1813" max="2048" width="9.140625" style="74"/>
    <col min="2049" max="2068" width="4.7109375" style="74" customWidth="1"/>
    <col min="2069" max="2304" width="9.140625" style="74"/>
    <col min="2305" max="2324" width="4.7109375" style="74" customWidth="1"/>
    <col min="2325" max="2560" width="9.140625" style="74"/>
    <col min="2561" max="2580" width="4.7109375" style="74" customWidth="1"/>
    <col min="2581" max="2816" width="9.140625" style="74"/>
    <col min="2817" max="2836" width="4.7109375" style="74" customWidth="1"/>
    <col min="2837" max="3072" width="9.140625" style="74"/>
    <col min="3073" max="3092" width="4.7109375" style="74" customWidth="1"/>
    <col min="3093" max="3328" width="9.140625" style="74"/>
    <col min="3329" max="3348" width="4.7109375" style="74" customWidth="1"/>
    <col min="3349" max="3584" width="9.140625" style="74"/>
    <col min="3585" max="3604" width="4.7109375" style="74" customWidth="1"/>
    <col min="3605" max="3840" width="9.140625" style="74"/>
    <col min="3841" max="3860" width="4.7109375" style="74" customWidth="1"/>
    <col min="3861" max="4096" width="9.140625" style="74"/>
    <col min="4097" max="4116" width="4.7109375" style="74" customWidth="1"/>
    <col min="4117" max="4352" width="9.140625" style="74"/>
    <col min="4353" max="4372" width="4.7109375" style="74" customWidth="1"/>
    <col min="4373" max="4608" width="9.140625" style="74"/>
    <col min="4609" max="4628" width="4.7109375" style="74" customWidth="1"/>
    <col min="4629" max="4864" width="9.140625" style="74"/>
    <col min="4865" max="4884" width="4.7109375" style="74" customWidth="1"/>
    <col min="4885" max="5120" width="9.140625" style="74"/>
    <col min="5121" max="5140" width="4.7109375" style="74" customWidth="1"/>
    <col min="5141" max="5376" width="9.140625" style="74"/>
    <col min="5377" max="5396" width="4.7109375" style="74" customWidth="1"/>
    <col min="5397" max="5632" width="9.140625" style="74"/>
    <col min="5633" max="5652" width="4.7109375" style="74" customWidth="1"/>
    <col min="5653" max="5888" width="9.140625" style="74"/>
    <col min="5889" max="5908" width="4.7109375" style="74" customWidth="1"/>
    <col min="5909" max="6144" width="9.140625" style="74"/>
    <col min="6145" max="6164" width="4.7109375" style="74" customWidth="1"/>
    <col min="6165" max="6400" width="9.140625" style="74"/>
    <col min="6401" max="6420" width="4.7109375" style="74" customWidth="1"/>
    <col min="6421" max="6656" width="9.140625" style="74"/>
    <col min="6657" max="6676" width="4.7109375" style="74" customWidth="1"/>
    <col min="6677" max="6912" width="9.140625" style="74"/>
    <col min="6913" max="6932" width="4.7109375" style="74" customWidth="1"/>
    <col min="6933" max="7168" width="9.140625" style="74"/>
    <col min="7169" max="7188" width="4.7109375" style="74" customWidth="1"/>
    <col min="7189" max="7424" width="9.140625" style="74"/>
    <col min="7425" max="7444" width="4.7109375" style="74" customWidth="1"/>
    <col min="7445" max="7680" width="9.140625" style="74"/>
    <col min="7681" max="7700" width="4.7109375" style="74" customWidth="1"/>
    <col min="7701" max="7936" width="9.140625" style="74"/>
    <col min="7937" max="7956" width="4.7109375" style="74" customWidth="1"/>
    <col min="7957" max="8192" width="9.140625" style="74"/>
    <col min="8193" max="8212" width="4.7109375" style="74" customWidth="1"/>
    <col min="8213" max="8448" width="9.140625" style="74"/>
    <col min="8449" max="8468" width="4.7109375" style="74" customWidth="1"/>
    <col min="8469" max="8704" width="9.140625" style="74"/>
    <col min="8705" max="8724" width="4.7109375" style="74" customWidth="1"/>
    <col min="8725" max="8960" width="9.140625" style="74"/>
    <col min="8961" max="8980" width="4.7109375" style="74" customWidth="1"/>
    <col min="8981" max="9216" width="9.140625" style="74"/>
    <col min="9217" max="9236" width="4.7109375" style="74" customWidth="1"/>
    <col min="9237" max="9472" width="9.140625" style="74"/>
    <col min="9473" max="9492" width="4.7109375" style="74" customWidth="1"/>
    <col min="9493" max="9728" width="9.140625" style="74"/>
    <col min="9729" max="9748" width="4.7109375" style="74" customWidth="1"/>
    <col min="9749" max="9984" width="9.140625" style="74"/>
    <col min="9985" max="10004" width="4.7109375" style="74" customWidth="1"/>
    <col min="10005" max="10240" width="9.140625" style="74"/>
    <col min="10241" max="10260" width="4.7109375" style="74" customWidth="1"/>
    <col min="10261" max="10496" width="9.140625" style="74"/>
    <col min="10497" max="10516" width="4.7109375" style="74" customWidth="1"/>
    <col min="10517" max="10752" width="9.140625" style="74"/>
    <col min="10753" max="10772" width="4.7109375" style="74" customWidth="1"/>
    <col min="10773" max="11008" width="9.140625" style="74"/>
    <col min="11009" max="11028" width="4.7109375" style="74" customWidth="1"/>
    <col min="11029" max="11264" width="9.140625" style="74"/>
    <col min="11265" max="11284" width="4.7109375" style="74" customWidth="1"/>
    <col min="11285" max="11520" width="9.140625" style="74"/>
    <col min="11521" max="11540" width="4.7109375" style="74" customWidth="1"/>
    <col min="11541" max="11776" width="9.140625" style="74"/>
    <col min="11777" max="11796" width="4.7109375" style="74" customWidth="1"/>
    <col min="11797" max="12032" width="9.140625" style="74"/>
    <col min="12033" max="12052" width="4.7109375" style="74" customWidth="1"/>
    <col min="12053" max="12288" width="9.140625" style="74"/>
    <col min="12289" max="12308" width="4.7109375" style="74" customWidth="1"/>
    <col min="12309" max="12544" width="9.140625" style="74"/>
    <col min="12545" max="12564" width="4.7109375" style="74" customWidth="1"/>
    <col min="12565" max="12800" width="9.140625" style="74"/>
    <col min="12801" max="12820" width="4.7109375" style="74" customWidth="1"/>
    <col min="12821" max="13056" width="9.140625" style="74"/>
    <col min="13057" max="13076" width="4.7109375" style="74" customWidth="1"/>
    <col min="13077" max="13312" width="9.140625" style="74"/>
    <col min="13313" max="13332" width="4.7109375" style="74" customWidth="1"/>
    <col min="13333" max="13568" width="9.140625" style="74"/>
    <col min="13569" max="13588" width="4.7109375" style="74" customWidth="1"/>
    <col min="13589" max="13824" width="9.140625" style="74"/>
    <col min="13825" max="13844" width="4.7109375" style="74" customWidth="1"/>
    <col min="13845" max="14080" width="9.140625" style="74"/>
    <col min="14081" max="14100" width="4.7109375" style="74" customWidth="1"/>
    <col min="14101" max="14336" width="9.140625" style="74"/>
    <col min="14337" max="14356" width="4.7109375" style="74" customWidth="1"/>
    <col min="14357" max="14592" width="9.140625" style="74"/>
    <col min="14593" max="14612" width="4.7109375" style="74" customWidth="1"/>
    <col min="14613" max="14848" width="9.140625" style="74"/>
    <col min="14849" max="14868" width="4.7109375" style="74" customWidth="1"/>
    <col min="14869" max="15104" width="9.140625" style="74"/>
    <col min="15105" max="15124" width="4.7109375" style="74" customWidth="1"/>
    <col min="15125" max="15360" width="9.140625" style="74"/>
    <col min="15361" max="15380" width="4.7109375" style="74" customWidth="1"/>
    <col min="15381" max="15616" width="9.140625" style="74"/>
    <col min="15617" max="15636" width="4.7109375" style="74" customWidth="1"/>
    <col min="15637" max="15872" width="9.140625" style="74"/>
    <col min="15873" max="15892" width="4.7109375" style="74" customWidth="1"/>
    <col min="15893" max="16128" width="9.140625" style="74"/>
    <col min="16129" max="16148" width="4.7109375" style="74" customWidth="1"/>
    <col min="16149" max="16384" width="9.140625" style="74"/>
  </cols>
  <sheetData>
    <row r="1" spans="1:27" ht="15" customHeight="1" x14ac:dyDescent="0.2">
      <c r="A1" s="535" t="s">
        <v>373</v>
      </c>
      <c r="B1" s="535"/>
      <c r="C1" s="535"/>
      <c r="D1" s="535"/>
      <c r="E1" s="535"/>
      <c r="F1" s="535"/>
      <c r="G1" s="535"/>
      <c r="H1" s="535"/>
      <c r="I1" s="535"/>
      <c r="J1" s="535"/>
      <c r="K1" s="535"/>
      <c r="L1" s="535"/>
      <c r="M1" s="535"/>
      <c r="N1" s="535"/>
      <c r="O1" s="535"/>
      <c r="P1" s="535"/>
      <c r="Q1" s="535"/>
      <c r="R1" s="535"/>
      <c r="S1" s="535"/>
      <c r="T1" s="535"/>
      <c r="U1" s="73"/>
      <c r="V1" s="73"/>
      <c r="W1" s="73"/>
      <c r="X1" s="73"/>
      <c r="Y1" s="73"/>
      <c r="Z1" s="73"/>
      <c r="AA1" s="73"/>
    </row>
    <row r="2" spans="1:27" ht="15" customHeight="1" x14ac:dyDescent="0.25">
      <c r="A2" s="345" t="s">
        <v>107</v>
      </c>
      <c r="B2" s="345"/>
      <c r="C2" s="345"/>
      <c r="D2" s="345"/>
      <c r="E2" s="345"/>
      <c r="F2" s="345"/>
      <c r="G2" s="345"/>
      <c r="H2" s="345"/>
      <c r="I2" s="345"/>
      <c r="J2" s="345"/>
      <c r="K2" s="345"/>
      <c r="L2" s="345"/>
      <c r="M2" s="345"/>
      <c r="N2" s="345"/>
      <c r="O2" s="345"/>
      <c r="P2" s="345"/>
      <c r="Q2" s="345"/>
      <c r="R2" s="345"/>
      <c r="S2" s="345"/>
      <c r="T2" s="345"/>
      <c r="U2" s="73"/>
      <c r="V2" s="73"/>
      <c r="W2" s="73"/>
      <c r="X2" s="73"/>
      <c r="Y2" s="73"/>
      <c r="Z2" s="73"/>
      <c r="AA2" s="73"/>
    </row>
    <row r="3" spans="1:27" ht="15" customHeight="1" x14ac:dyDescent="0.2">
      <c r="A3" s="520" t="s">
        <v>314</v>
      </c>
      <c r="B3" s="520"/>
      <c r="C3" s="520"/>
      <c r="D3" s="520"/>
      <c r="E3" s="520"/>
      <c r="F3" s="520"/>
      <c r="G3" s="520"/>
      <c r="H3" s="520"/>
      <c r="I3" s="520"/>
      <c r="J3" s="520"/>
      <c r="K3" s="520"/>
      <c r="L3" s="520"/>
      <c r="M3" s="520"/>
      <c r="N3" s="520"/>
      <c r="O3" s="520"/>
      <c r="P3" s="520"/>
      <c r="Q3" s="520"/>
      <c r="R3" s="520"/>
      <c r="S3" s="520"/>
      <c r="T3" s="520"/>
      <c r="U3" s="73"/>
      <c r="V3" s="73"/>
      <c r="W3" s="73"/>
      <c r="X3" s="73"/>
      <c r="Y3" s="73"/>
      <c r="Z3" s="73"/>
      <c r="AA3" s="73"/>
    </row>
    <row r="4" spans="1:27" ht="24.95" customHeight="1" x14ac:dyDescent="0.2">
      <c r="A4" s="521" t="s">
        <v>165</v>
      </c>
      <c r="B4" s="516"/>
      <c r="C4" s="349" t="str">
        <f>IF('Client Info'!B2="","",'Client Info'!B2)</f>
        <v/>
      </c>
      <c r="D4" s="349"/>
      <c r="E4" s="349"/>
      <c r="F4" s="349"/>
      <c r="G4" s="349"/>
      <c r="H4" s="350"/>
      <c r="I4" s="522" t="s">
        <v>157</v>
      </c>
      <c r="J4" s="523"/>
      <c r="K4" s="349" t="str">
        <f>IF('Client Info'!B6="","",'Client Info'!B6)</f>
        <v/>
      </c>
      <c r="L4" s="349"/>
      <c r="M4" s="349"/>
      <c r="N4" s="350"/>
      <c r="O4" s="147" t="s">
        <v>166</v>
      </c>
      <c r="P4" s="524" t="str">
        <f>IF('Client Info'!B9="","",'Client Info'!B9)</f>
        <v/>
      </c>
      <c r="Q4" s="353"/>
      <c r="R4" s="353"/>
      <c r="S4" s="353"/>
      <c r="T4" s="354"/>
      <c r="U4" s="73"/>
      <c r="V4" s="73"/>
      <c r="W4" s="73"/>
      <c r="X4" s="73"/>
      <c r="Y4" s="73"/>
      <c r="Z4" s="73"/>
      <c r="AA4" s="73"/>
    </row>
    <row r="5" spans="1:27" ht="15" customHeight="1" x14ac:dyDescent="0.2">
      <c r="A5" s="482" t="s">
        <v>315</v>
      </c>
      <c r="B5" s="483"/>
      <c r="C5" s="483"/>
      <c r="D5" s="483"/>
      <c r="E5" s="483"/>
      <c r="F5" s="483"/>
      <c r="G5" s="483"/>
      <c r="H5" s="483"/>
      <c r="I5" s="483"/>
      <c r="J5" s="483"/>
      <c r="K5" s="483"/>
      <c r="L5" s="483"/>
      <c r="M5" s="483"/>
      <c r="N5" s="483"/>
      <c r="O5" s="483"/>
      <c r="P5" s="483"/>
      <c r="Q5" s="483"/>
      <c r="R5" s="483"/>
      <c r="S5" s="483"/>
      <c r="T5" s="484"/>
      <c r="U5" s="73"/>
      <c r="V5" s="73"/>
      <c r="W5" s="73"/>
      <c r="X5" s="73"/>
      <c r="Y5" s="73"/>
      <c r="Z5" s="73"/>
      <c r="AA5" s="73"/>
    </row>
    <row r="6" spans="1:27" ht="15" customHeight="1" x14ac:dyDescent="0.2">
      <c r="A6" s="475" t="s">
        <v>252</v>
      </c>
      <c r="B6" s="476"/>
      <c r="C6" s="476"/>
      <c r="D6" s="485"/>
      <c r="E6" s="485"/>
      <c r="F6" s="485"/>
      <c r="G6" s="485"/>
      <c r="H6" s="485"/>
      <c r="I6" s="485"/>
      <c r="J6" s="486"/>
      <c r="K6" s="475" t="s">
        <v>253</v>
      </c>
      <c r="L6" s="476"/>
      <c r="M6" s="485"/>
      <c r="N6" s="485"/>
      <c r="O6" s="485"/>
      <c r="P6" s="485"/>
      <c r="Q6" s="485"/>
      <c r="R6" s="485"/>
      <c r="S6" s="485"/>
      <c r="T6" s="486"/>
      <c r="U6" s="73"/>
      <c r="V6" s="73"/>
      <c r="W6" s="73"/>
      <c r="X6" s="73"/>
      <c r="Y6" s="73"/>
      <c r="Z6" s="73"/>
      <c r="AA6" s="73"/>
    </row>
    <row r="7" spans="1:27" ht="15" customHeight="1" x14ac:dyDescent="0.2">
      <c r="A7" s="475" t="s">
        <v>254</v>
      </c>
      <c r="B7" s="476"/>
      <c r="C7" s="476"/>
      <c r="D7" s="487"/>
      <c r="E7" s="487"/>
      <c r="F7" s="487"/>
      <c r="G7" s="487"/>
      <c r="H7" s="487"/>
      <c r="I7" s="487"/>
      <c r="J7" s="488"/>
      <c r="K7" s="475" t="s">
        <v>316</v>
      </c>
      <c r="L7" s="476"/>
      <c r="M7" s="299"/>
      <c r="N7" s="299"/>
      <c r="O7" s="299"/>
      <c r="P7" s="299"/>
      <c r="Q7" s="299"/>
      <c r="R7" s="299"/>
      <c r="S7" s="299"/>
      <c r="T7" s="491"/>
      <c r="U7" s="73"/>
      <c r="V7" s="73"/>
      <c r="W7" s="73"/>
      <c r="X7" s="73"/>
      <c r="Y7" s="73"/>
      <c r="Z7" s="73"/>
      <c r="AA7" s="73"/>
    </row>
    <row r="8" spans="1:27" ht="15" customHeight="1" x14ac:dyDescent="0.2">
      <c r="A8" s="475" t="s">
        <v>317</v>
      </c>
      <c r="B8" s="476"/>
      <c r="C8" s="476"/>
      <c r="D8" s="476"/>
      <c r="E8" s="476"/>
      <c r="F8" s="476"/>
      <c r="G8" s="476"/>
      <c r="H8" s="476"/>
      <c r="I8" s="476"/>
      <c r="J8" s="476"/>
      <c r="K8" s="476"/>
      <c r="L8" s="476"/>
      <c r="M8" s="476"/>
      <c r="N8" s="476"/>
      <c r="O8" s="476"/>
      <c r="P8" s="476"/>
      <c r="Q8" s="476"/>
      <c r="R8" s="476"/>
      <c r="S8" s="299"/>
      <c r="T8" s="491"/>
      <c r="U8" s="73"/>
      <c r="V8" s="73"/>
      <c r="W8" s="73"/>
      <c r="X8" s="73"/>
      <c r="Y8" s="73"/>
      <c r="Z8" s="73"/>
      <c r="AA8" s="73"/>
    </row>
    <row r="9" spans="1:27" ht="15" customHeight="1" x14ac:dyDescent="0.2">
      <c r="A9" s="475" t="s">
        <v>318</v>
      </c>
      <c r="B9" s="476"/>
      <c r="C9" s="476"/>
      <c r="D9" s="476"/>
      <c r="E9" s="476"/>
      <c r="F9" s="476"/>
      <c r="G9" s="476"/>
      <c r="H9" s="476"/>
      <c r="I9" s="476"/>
      <c r="J9" s="476"/>
      <c r="K9" s="476"/>
      <c r="L9" s="476"/>
      <c r="M9" s="476"/>
      <c r="N9" s="476"/>
      <c r="O9" s="299"/>
      <c r="P9" s="299"/>
      <c r="Q9" s="299"/>
      <c r="R9" s="299"/>
      <c r="S9" s="299"/>
      <c r="T9" s="491"/>
      <c r="U9" s="73"/>
      <c r="V9" s="73"/>
      <c r="W9" s="73"/>
      <c r="X9" s="73"/>
      <c r="Y9" s="73"/>
      <c r="Z9" s="73"/>
      <c r="AA9" s="73"/>
    </row>
    <row r="10" spans="1:27" ht="15" customHeight="1" x14ac:dyDescent="0.2">
      <c r="A10" s="561" t="s">
        <v>319</v>
      </c>
      <c r="B10" s="562"/>
      <c r="C10" s="562"/>
      <c r="D10" s="562"/>
      <c r="E10" s="562"/>
      <c r="F10" s="563" t="s">
        <v>320</v>
      </c>
      <c r="G10" s="564"/>
      <c r="H10" s="553"/>
      <c r="I10" s="553"/>
      <c r="J10" s="554"/>
      <c r="K10" s="564" t="s">
        <v>321</v>
      </c>
      <c r="L10" s="565"/>
      <c r="M10" s="553"/>
      <c r="N10" s="553"/>
      <c r="O10" s="554"/>
      <c r="P10" s="566" t="s">
        <v>322</v>
      </c>
      <c r="Q10" s="564"/>
      <c r="R10" s="553"/>
      <c r="S10" s="553"/>
      <c r="T10" s="554"/>
      <c r="U10" s="73"/>
      <c r="V10" s="73"/>
      <c r="W10" s="73"/>
      <c r="X10" s="73"/>
      <c r="Y10" s="73"/>
      <c r="Z10" s="73"/>
      <c r="AA10" s="73"/>
    </row>
    <row r="11" spans="1:27" ht="15" customHeight="1" x14ac:dyDescent="0.2">
      <c r="A11" s="512" t="s">
        <v>323</v>
      </c>
      <c r="B11" s="512"/>
      <c r="C11" s="512"/>
      <c r="D11" s="512"/>
      <c r="E11" s="512"/>
      <c r="F11" s="512"/>
      <c r="G11" s="512"/>
      <c r="H11" s="512"/>
      <c r="I11" s="475" t="s">
        <v>324</v>
      </c>
      <c r="J11" s="476"/>
      <c r="K11" s="476"/>
      <c r="L11" s="476"/>
      <c r="M11" s="476"/>
      <c r="N11" s="476"/>
      <c r="O11" s="476"/>
      <c r="P11" s="476"/>
      <c r="Q11" s="476"/>
      <c r="R11" s="476"/>
      <c r="S11" s="476"/>
      <c r="T11" s="555"/>
      <c r="U11" s="73"/>
      <c r="V11" s="73"/>
      <c r="W11" s="73"/>
      <c r="X11" s="73"/>
      <c r="Y11" s="73"/>
      <c r="Z11" s="73"/>
      <c r="AA11" s="73"/>
    </row>
    <row r="12" spans="1:27" ht="15" customHeight="1" x14ac:dyDescent="0.2">
      <c r="A12" s="556" t="s">
        <v>325</v>
      </c>
      <c r="B12" s="556"/>
      <c r="C12" s="556"/>
      <c r="D12" s="557"/>
      <c r="E12" s="558" t="s">
        <v>326</v>
      </c>
      <c r="F12" s="559"/>
      <c r="G12" s="347"/>
      <c r="H12" s="491"/>
      <c r="I12" s="560"/>
      <c r="J12" s="560"/>
      <c r="K12" s="560"/>
      <c r="L12" s="552" t="s">
        <v>327</v>
      </c>
      <c r="M12" s="552"/>
      <c r="N12" s="552"/>
      <c r="O12" s="506"/>
      <c r="P12" s="491"/>
      <c r="Q12" s="560"/>
      <c r="R12" s="560"/>
      <c r="S12" s="560"/>
      <c r="T12" s="560"/>
      <c r="U12" s="73"/>
      <c r="V12" s="73"/>
      <c r="W12" s="73"/>
      <c r="X12" s="73"/>
      <c r="Y12" s="73"/>
      <c r="Z12" s="73"/>
      <c r="AA12" s="73"/>
    </row>
    <row r="13" spans="1:27" ht="15" customHeight="1" x14ac:dyDescent="0.2">
      <c r="A13" s="482" t="s">
        <v>328</v>
      </c>
      <c r="B13" s="483"/>
      <c r="C13" s="483"/>
      <c r="D13" s="483"/>
      <c r="E13" s="483"/>
      <c r="F13" s="483"/>
      <c r="G13" s="483"/>
      <c r="H13" s="483"/>
      <c r="I13" s="483"/>
      <c r="J13" s="483"/>
      <c r="K13" s="483"/>
      <c r="L13" s="483"/>
      <c r="M13" s="483"/>
      <c r="N13" s="483"/>
      <c r="O13" s="483"/>
      <c r="P13" s="483"/>
      <c r="Q13" s="483"/>
      <c r="R13" s="483"/>
      <c r="S13" s="483"/>
      <c r="T13" s="484"/>
      <c r="U13" s="73"/>
      <c r="V13" s="73"/>
      <c r="W13" s="73"/>
      <c r="X13" s="73"/>
      <c r="Y13" s="73"/>
      <c r="Z13" s="73"/>
      <c r="AA13" s="73"/>
    </row>
    <row r="14" spans="1:27" ht="15" customHeight="1" x14ac:dyDescent="0.2">
      <c r="A14" s="475" t="s">
        <v>252</v>
      </c>
      <c r="B14" s="476"/>
      <c r="C14" s="476"/>
      <c r="D14" s="485"/>
      <c r="E14" s="485"/>
      <c r="F14" s="485"/>
      <c r="G14" s="485"/>
      <c r="H14" s="485"/>
      <c r="I14" s="485"/>
      <c r="J14" s="486"/>
      <c r="K14" s="475" t="s">
        <v>253</v>
      </c>
      <c r="L14" s="476"/>
      <c r="M14" s="476"/>
      <c r="N14" s="299"/>
      <c r="O14" s="299"/>
      <c r="P14" s="299"/>
      <c r="Q14" s="299"/>
      <c r="R14" s="299"/>
      <c r="S14" s="299"/>
      <c r="T14" s="491"/>
      <c r="U14" s="73"/>
      <c r="V14" s="73"/>
      <c r="W14" s="73"/>
      <c r="X14" s="73"/>
      <c r="Y14" s="73"/>
      <c r="Z14" s="73"/>
      <c r="AA14" s="73"/>
    </row>
    <row r="15" spans="1:27" ht="15" customHeight="1" x14ac:dyDescent="0.2">
      <c r="A15" s="475" t="s">
        <v>254</v>
      </c>
      <c r="B15" s="476"/>
      <c r="C15" s="476"/>
      <c r="D15" s="487"/>
      <c r="E15" s="487"/>
      <c r="F15" s="487"/>
      <c r="G15" s="487"/>
      <c r="H15" s="487"/>
      <c r="I15" s="487"/>
      <c r="J15" s="488"/>
      <c r="K15" s="475" t="s">
        <v>316</v>
      </c>
      <c r="L15" s="476"/>
      <c r="M15" s="476"/>
      <c r="N15" s="299"/>
      <c r="O15" s="299"/>
      <c r="P15" s="299"/>
      <c r="Q15" s="299"/>
      <c r="R15" s="299"/>
      <c r="S15" s="299"/>
      <c r="T15" s="491"/>
      <c r="U15" s="73"/>
      <c r="V15" s="73"/>
      <c r="W15" s="73"/>
      <c r="X15" s="73"/>
      <c r="Y15" s="73"/>
      <c r="Z15" s="73"/>
      <c r="AA15" s="73"/>
    </row>
    <row r="16" spans="1:27" ht="15" customHeight="1" x14ac:dyDescent="0.2">
      <c r="A16" s="512" t="s">
        <v>329</v>
      </c>
      <c r="B16" s="512"/>
      <c r="C16" s="475"/>
      <c r="D16" s="299"/>
      <c r="E16" s="299"/>
      <c r="F16" s="299"/>
      <c r="G16" s="299"/>
      <c r="H16" s="299"/>
      <c r="I16" s="299"/>
      <c r="J16" s="98" t="s">
        <v>330</v>
      </c>
      <c r="K16" s="475" t="s">
        <v>331</v>
      </c>
      <c r="L16" s="476"/>
      <c r="M16" s="476"/>
      <c r="N16" s="299"/>
      <c r="O16" s="299"/>
      <c r="P16" s="299"/>
      <c r="Q16" s="299"/>
      <c r="R16" s="299"/>
      <c r="S16" s="299"/>
      <c r="T16" s="491"/>
      <c r="U16" s="73"/>
      <c r="V16" s="73"/>
      <c r="W16" s="73"/>
      <c r="X16" s="73"/>
      <c r="Y16" s="73"/>
      <c r="Z16" s="73"/>
      <c r="AA16" s="73"/>
    </row>
    <row r="17" spans="1:27" ht="15" customHeight="1" x14ac:dyDescent="0.2">
      <c r="A17" s="482" t="s">
        <v>332</v>
      </c>
      <c r="B17" s="483"/>
      <c r="C17" s="483"/>
      <c r="D17" s="483"/>
      <c r="E17" s="483"/>
      <c r="F17" s="483"/>
      <c r="G17" s="483"/>
      <c r="H17" s="483"/>
      <c r="I17" s="483"/>
      <c r="J17" s="483"/>
      <c r="K17" s="483"/>
      <c r="L17" s="483"/>
      <c r="M17" s="483"/>
      <c r="N17" s="483"/>
      <c r="O17" s="483"/>
      <c r="P17" s="483"/>
      <c r="Q17" s="483"/>
      <c r="R17" s="483"/>
      <c r="S17" s="483"/>
      <c r="T17" s="484"/>
      <c r="U17" s="73"/>
      <c r="V17" s="73"/>
      <c r="W17" s="73"/>
      <c r="X17" s="73"/>
      <c r="Y17" s="73"/>
      <c r="Z17" s="73"/>
      <c r="AA17" s="73"/>
    </row>
    <row r="18" spans="1:27" ht="15" customHeight="1" x14ac:dyDescent="0.2">
      <c r="A18" s="512" t="s">
        <v>333</v>
      </c>
      <c r="B18" s="512"/>
      <c r="C18" s="512"/>
      <c r="D18" s="512"/>
      <c r="E18" s="475"/>
      <c r="F18" s="548"/>
      <c r="G18" s="549"/>
      <c r="H18" s="549"/>
      <c r="I18" s="549"/>
      <c r="J18" s="549"/>
      <c r="K18" s="552" t="s">
        <v>334</v>
      </c>
      <c r="L18" s="552"/>
      <c r="M18" s="552"/>
      <c r="N18" s="552"/>
      <c r="O18" s="552"/>
      <c r="P18" s="506"/>
      <c r="Q18" s="548"/>
      <c r="R18" s="549"/>
      <c r="S18" s="549"/>
      <c r="T18" s="549"/>
      <c r="U18" s="73"/>
      <c r="V18" s="73"/>
      <c r="W18" s="73"/>
      <c r="X18" s="73"/>
      <c r="Y18" s="73"/>
      <c r="Z18" s="73"/>
      <c r="AA18" s="73"/>
    </row>
    <row r="19" spans="1:27" ht="15" customHeight="1" x14ac:dyDescent="0.2">
      <c r="A19" s="512" t="s">
        <v>335</v>
      </c>
      <c r="B19" s="512"/>
      <c r="C19" s="512"/>
      <c r="D19" s="512"/>
      <c r="E19" s="475"/>
      <c r="F19" s="548"/>
      <c r="G19" s="549"/>
      <c r="H19" s="550"/>
      <c r="I19" s="507" t="s">
        <v>336</v>
      </c>
      <c r="J19" s="525"/>
      <c r="K19" s="551" t="s">
        <v>337</v>
      </c>
      <c r="L19" s="551"/>
      <c r="M19" s="551"/>
      <c r="N19" s="551"/>
      <c r="O19" s="551"/>
      <c r="P19" s="551"/>
      <c r="Q19" s="551"/>
      <c r="R19" s="551"/>
      <c r="S19" s="551"/>
      <c r="T19" s="551"/>
      <c r="U19" s="73"/>
      <c r="V19" s="73"/>
      <c r="W19" s="73"/>
      <c r="X19" s="73"/>
      <c r="Y19" s="73"/>
      <c r="Z19" s="73"/>
      <c r="AA19" s="73"/>
    </row>
    <row r="20" spans="1:27" ht="15" customHeight="1" x14ac:dyDescent="0.2">
      <c r="A20" s="482" t="s">
        <v>338</v>
      </c>
      <c r="B20" s="483"/>
      <c r="C20" s="483"/>
      <c r="D20" s="483"/>
      <c r="E20" s="483"/>
      <c r="F20" s="483"/>
      <c r="G20" s="483"/>
      <c r="H20" s="483"/>
      <c r="I20" s="483"/>
      <c r="J20" s="483"/>
      <c r="K20" s="483"/>
      <c r="L20" s="483"/>
      <c r="M20" s="483"/>
      <c r="N20" s="483"/>
      <c r="O20" s="483"/>
      <c r="P20" s="483"/>
      <c r="Q20" s="483"/>
      <c r="R20" s="483"/>
      <c r="S20" s="483"/>
      <c r="T20" s="484"/>
      <c r="U20" s="73"/>
      <c r="V20" s="73"/>
      <c r="W20" s="73"/>
      <c r="X20" s="73"/>
      <c r="Y20" s="73"/>
      <c r="Z20" s="73"/>
      <c r="AA20" s="73"/>
    </row>
    <row r="21" spans="1:27" ht="15" customHeight="1" x14ac:dyDescent="0.2">
      <c r="A21" s="512" t="s">
        <v>339</v>
      </c>
      <c r="B21" s="512"/>
      <c r="C21" s="512"/>
      <c r="D21" s="475"/>
      <c r="E21" s="486"/>
      <c r="F21" s="547"/>
      <c r="G21" s="547"/>
      <c r="H21" s="512" t="s">
        <v>340</v>
      </c>
      <c r="I21" s="512"/>
      <c r="J21" s="475"/>
      <c r="K21" s="486"/>
      <c r="L21" s="547"/>
      <c r="M21" s="547"/>
      <c r="N21" s="512" t="s">
        <v>341</v>
      </c>
      <c r="O21" s="512"/>
      <c r="P21" s="475"/>
      <c r="Q21" s="486"/>
      <c r="R21" s="547"/>
      <c r="S21" s="547"/>
      <c r="T21" s="547"/>
      <c r="U21" s="73"/>
      <c r="V21" s="73"/>
      <c r="W21" s="73"/>
      <c r="X21" s="73"/>
      <c r="Y21" s="73"/>
      <c r="Z21" s="73"/>
      <c r="AA21" s="73"/>
    </row>
    <row r="22" spans="1:27" ht="15" customHeight="1" x14ac:dyDescent="0.2">
      <c r="A22" s="512" t="s">
        <v>339</v>
      </c>
      <c r="B22" s="512"/>
      <c r="C22" s="512"/>
      <c r="D22" s="475"/>
      <c r="E22" s="486"/>
      <c r="F22" s="547"/>
      <c r="G22" s="547"/>
      <c r="H22" s="512" t="s">
        <v>340</v>
      </c>
      <c r="I22" s="512"/>
      <c r="J22" s="475"/>
      <c r="K22" s="486"/>
      <c r="L22" s="547"/>
      <c r="M22" s="547"/>
      <c r="N22" s="512" t="s">
        <v>341</v>
      </c>
      <c r="O22" s="512"/>
      <c r="P22" s="475"/>
      <c r="Q22" s="486"/>
      <c r="R22" s="547"/>
      <c r="S22" s="547"/>
      <c r="T22" s="547"/>
      <c r="U22" s="73"/>
      <c r="V22" s="73"/>
      <c r="W22" s="73"/>
      <c r="X22" s="73"/>
      <c r="Y22" s="73"/>
      <c r="Z22" s="73"/>
      <c r="AA22" s="73"/>
    </row>
    <row r="23" spans="1:27" ht="15" customHeight="1" x14ac:dyDescent="0.2">
      <c r="A23" s="512" t="s">
        <v>339</v>
      </c>
      <c r="B23" s="512"/>
      <c r="C23" s="512"/>
      <c r="D23" s="475"/>
      <c r="E23" s="486"/>
      <c r="F23" s="547"/>
      <c r="G23" s="547"/>
      <c r="H23" s="512" t="s">
        <v>340</v>
      </c>
      <c r="I23" s="512"/>
      <c r="J23" s="475"/>
      <c r="K23" s="486"/>
      <c r="L23" s="547"/>
      <c r="M23" s="547"/>
      <c r="N23" s="512" t="s">
        <v>341</v>
      </c>
      <c r="O23" s="512"/>
      <c r="P23" s="475"/>
      <c r="Q23" s="486"/>
      <c r="R23" s="547"/>
      <c r="S23" s="547"/>
      <c r="T23" s="547"/>
      <c r="U23" s="73"/>
      <c r="V23" s="73"/>
      <c r="W23" s="73"/>
      <c r="X23" s="73"/>
      <c r="Y23" s="73"/>
      <c r="Z23" s="73"/>
      <c r="AA23" s="73"/>
    </row>
    <row r="24" spans="1:27" ht="15" customHeight="1" x14ac:dyDescent="0.2">
      <c r="A24" s="512" t="s">
        <v>339</v>
      </c>
      <c r="B24" s="512"/>
      <c r="C24" s="512"/>
      <c r="D24" s="475"/>
      <c r="E24" s="486"/>
      <c r="F24" s="547"/>
      <c r="G24" s="547"/>
      <c r="H24" s="512" t="s">
        <v>340</v>
      </c>
      <c r="I24" s="512"/>
      <c r="J24" s="475"/>
      <c r="K24" s="486"/>
      <c r="L24" s="547"/>
      <c r="M24" s="547"/>
      <c r="N24" s="512" t="s">
        <v>341</v>
      </c>
      <c r="O24" s="512"/>
      <c r="P24" s="475"/>
      <c r="Q24" s="486"/>
      <c r="R24" s="547"/>
      <c r="S24" s="547"/>
      <c r="T24" s="547"/>
      <c r="U24" s="73"/>
      <c r="V24" s="73"/>
      <c r="W24" s="73"/>
      <c r="X24" s="73"/>
      <c r="Y24" s="73"/>
      <c r="Z24" s="73"/>
      <c r="AA24" s="73"/>
    </row>
    <row r="25" spans="1:27" ht="15" customHeight="1" x14ac:dyDescent="0.2">
      <c r="A25" s="512" t="s">
        <v>339</v>
      </c>
      <c r="B25" s="512"/>
      <c r="C25" s="512"/>
      <c r="D25" s="475"/>
      <c r="E25" s="486"/>
      <c r="F25" s="547"/>
      <c r="G25" s="547"/>
      <c r="H25" s="512" t="s">
        <v>340</v>
      </c>
      <c r="I25" s="512"/>
      <c r="J25" s="475"/>
      <c r="K25" s="486"/>
      <c r="L25" s="547"/>
      <c r="M25" s="547"/>
      <c r="N25" s="512" t="s">
        <v>341</v>
      </c>
      <c r="O25" s="512"/>
      <c r="P25" s="475"/>
      <c r="Q25" s="486"/>
      <c r="R25" s="547"/>
      <c r="S25" s="547"/>
      <c r="T25" s="547"/>
      <c r="U25" s="73"/>
      <c r="V25" s="73"/>
      <c r="W25" s="73"/>
      <c r="X25" s="73"/>
      <c r="Y25" s="73"/>
      <c r="Z25" s="73"/>
      <c r="AA25" s="73"/>
    </row>
    <row r="26" spans="1:27" ht="15" customHeight="1" x14ac:dyDescent="0.2">
      <c r="A26" s="482" t="s">
        <v>342</v>
      </c>
      <c r="B26" s="483"/>
      <c r="C26" s="483"/>
      <c r="D26" s="483"/>
      <c r="E26" s="483"/>
      <c r="F26" s="483"/>
      <c r="G26" s="483"/>
      <c r="H26" s="483"/>
      <c r="I26" s="483"/>
      <c r="J26" s="483"/>
      <c r="K26" s="483"/>
      <c r="L26" s="483"/>
      <c r="M26" s="483"/>
      <c r="N26" s="483"/>
      <c r="O26" s="483"/>
      <c r="P26" s="483"/>
      <c r="Q26" s="483"/>
      <c r="R26" s="483"/>
      <c r="S26" s="483"/>
      <c r="T26" s="484"/>
      <c r="U26" s="73"/>
      <c r="V26" s="73"/>
      <c r="W26" s="73"/>
      <c r="X26" s="73"/>
      <c r="Y26" s="73"/>
      <c r="Z26" s="73"/>
      <c r="AA26" s="73"/>
    </row>
    <row r="27" spans="1:27" ht="15" customHeight="1" x14ac:dyDescent="0.2">
      <c r="A27" s="319" t="s">
        <v>45</v>
      </c>
      <c r="B27" s="321"/>
      <c r="C27" s="103" t="s">
        <v>343</v>
      </c>
      <c r="D27" s="103"/>
      <c r="E27" s="103"/>
      <c r="F27" s="103"/>
      <c r="G27" s="103"/>
      <c r="H27" s="103"/>
      <c r="I27" s="507"/>
      <c r="J27" s="525"/>
      <c r="K27" s="319" t="s">
        <v>84</v>
      </c>
      <c r="L27" s="321"/>
      <c r="M27" s="103" t="s">
        <v>343</v>
      </c>
      <c r="N27" s="103"/>
      <c r="O27" s="103"/>
      <c r="P27" s="103"/>
      <c r="Q27" s="103"/>
      <c r="R27" s="103"/>
      <c r="S27" s="507"/>
      <c r="T27" s="525"/>
      <c r="U27" s="73"/>
      <c r="V27" s="73"/>
      <c r="W27" s="73"/>
      <c r="X27" s="73"/>
      <c r="Y27" s="73"/>
      <c r="Z27" s="73"/>
      <c r="AA27" s="73"/>
    </row>
    <row r="28" spans="1:27" ht="15" customHeight="1" x14ac:dyDescent="0.2">
      <c r="A28" s="101" t="s">
        <v>344</v>
      </c>
      <c r="B28" s="103"/>
      <c r="C28" s="103"/>
      <c r="D28" s="103"/>
      <c r="E28" s="103"/>
      <c r="F28" s="103"/>
      <c r="G28" s="103"/>
      <c r="H28" s="103"/>
      <c r="I28" s="103"/>
      <c r="J28" s="98"/>
      <c r="K28" s="101" t="s">
        <v>345</v>
      </c>
      <c r="L28" s="103"/>
      <c r="M28" s="103"/>
      <c r="N28" s="103"/>
      <c r="O28" s="103"/>
      <c r="P28" s="103"/>
      <c r="Q28" s="103"/>
      <c r="R28" s="103"/>
      <c r="S28" s="103"/>
      <c r="T28" s="98"/>
      <c r="U28" s="73"/>
      <c r="V28" s="73"/>
      <c r="W28" s="73"/>
      <c r="X28" s="73"/>
      <c r="Y28" s="73"/>
      <c r="Z28" s="73"/>
      <c r="AA28" s="73"/>
    </row>
    <row r="29" spans="1:27" ht="15" customHeight="1" x14ac:dyDescent="0.2">
      <c r="A29" s="110" t="s">
        <v>346</v>
      </c>
      <c r="B29" s="103"/>
      <c r="C29" s="103"/>
      <c r="D29" s="103"/>
      <c r="E29" s="103"/>
      <c r="F29" s="103"/>
      <c r="G29" s="299"/>
      <c r="H29" s="299"/>
      <c r="I29" s="299"/>
      <c r="J29" s="98" t="s">
        <v>18</v>
      </c>
      <c r="K29" s="110" t="s">
        <v>346</v>
      </c>
      <c r="L29" s="103"/>
      <c r="M29" s="103"/>
      <c r="N29" s="103"/>
      <c r="O29" s="103"/>
      <c r="P29" s="103"/>
      <c r="Q29" s="299"/>
      <c r="R29" s="299"/>
      <c r="S29" s="299"/>
      <c r="T29" s="98" t="s">
        <v>18</v>
      </c>
      <c r="U29" s="73"/>
      <c r="V29" s="73"/>
      <c r="W29" s="73"/>
      <c r="X29" s="73"/>
      <c r="Y29" s="73"/>
      <c r="Z29" s="73"/>
      <c r="AA29" s="73"/>
    </row>
    <row r="30" spans="1:27" ht="15" customHeight="1" thickBot="1" x14ac:dyDescent="0.25">
      <c r="A30" s="134" t="s">
        <v>347</v>
      </c>
      <c r="B30" s="135"/>
      <c r="C30" s="135"/>
      <c r="D30" s="540"/>
      <c r="E30" s="540"/>
      <c r="F30" s="540"/>
      <c r="G30" s="540"/>
      <c r="H30" s="540"/>
      <c r="I30" s="541" t="s">
        <v>348</v>
      </c>
      <c r="J30" s="542"/>
      <c r="K30" s="112"/>
      <c r="L30" s="113"/>
      <c r="M30" s="113"/>
      <c r="N30" s="113"/>
      <c r="O30" s="113"/>
      <c r="P30" s="113"/>
      <c r="Q30" s="113"/>
      <c r="R30" s="113"/>
      <c r="S30" s="113"/>
      <c r="T30" s="136"/>
      <c r="U30" s="73"/>
      <c r="V30" s="73"/>
      <c r="W30" s="73"/>
      <c r="X30" s="73"/>
      <c r="Y30" s="73"/>
      <c r="Z30" s="73"/>
      <c r="AA30" s="73"/>
    </row>
    <row r="31" spans="1:27" ht="15" customHeight="1" x14ac:dyDescent="0.2">
      <c r="A31" s="543" t="s">
        <v>85</v>
      </c>
      <c r="B31" s="544"/>
      <c r="C31" s="104" t="s">
        <v>343</v>
      </c>
      <c r="D31" s="104"/>
      <c r="E31" s="104"/>
      <c r="F31" s="104"/>
      <c r="G31" s="104"/>
      <c r="H31" s="104"/>
      <c r="I31" s="545"/>
      <c r="J31" s="546"/>
      <c r="K31" s="543" t="s">
        <v>86</v>
      </c>
      <c r="L31" s="544"/>
      <c r="M31" s="104" t="s">
        <v>343</v>
      </c>
      <c r="N31" s="104"/>
      <c r="O31" s="104"/>
      <c r="P31" s="104"/>
      <c r="Q31" s="104"/>
      <c r="R31" s="104"/>
      <c r="S31" s="545"/>
      <c r="T31" s="546"/>
      <c r="U31" s="73"/>
      <c r="V31" s="73"/>
      <c r="W31" s="73"/>
      <c r="X31" s="73"/>
      <c r="Y31" s="73"/>
      <c r="Z31" s="73"/>
      <c r="AA31" s="73"/>
    </row>
    <row r="32" spans="1:27" ht="15" customHeight="1" x14ac:dyDescent="0.2">
      <c r="A32" s="101" t="s">
        <v>345</v>
      </c>
      <c r="B32" s="103"/>
      <c r="C32" s="103"/>
      <c r="D32" s="103"/>
      <c r="E32" s="103"/>
      <c r="F32" s="103"/>
      <c r="G32" s="103"/>
      <c r="H32" s="103"/>
      <c r="I32" s="103"/>
      <c r="J32" s="98"/>
      <c r="K32" s="101" t="s">
        <v>345</v>
      </c>
      <c r="L32" s="103"/>
      <c r="M32" s="103"/>
      <c r="N32" s="103"/>
      <c r="O32" s="103"/>
      <c r="P32" s="103"/>
      <c r="Q32" s="103"/>
      <c r="R32" s="103"/>
      <c r="S32" s="103"/>
      <c r="T32" s="98"/>
      <c r="U32" s="73"/>
      <c r="V32" s="73"/>
      <c r="W32" s="73"/>
      <c r="X32" s="73"/>
      <c r="Y32" s="73"/>
      <c r="Z32" s="73"/>
      <c r="AA32" s="73"/>
    </row>
    <row r="33" spans="1:27" ht="15" customHeight="1" x14ac:dyDescent="0.2">
      <c r="A33" s="110" t="s">
        <v>346</v>
      </c>
      <c r="B33" s="103"/>
      <c r="C33" s="103"/>
      <c r="D33" s="103"/>
      <c r="E33" s="103"/>
      <c r="F33" s="103"/>
      <c r="G33" s="299"/>
      <c r="H33" s="299"/>
      <c r="I33" s="299"/>
      <c r="J33" s="98" t="s">
        <v>18</v>
      </c>
      <c r="K33" s="110" t="s">
        <v>346</v>
      </c>
      <c r="L33" s="103"/>
      <c r="M33" s="103"/>
      <c r="N33" s="103"/>
      <c r="O33" s="103"/>
      <c r="P33" s="103"/>
      <c r="Q33" s="299"/>
      <c r="R33" s="299"/>
      <c r="S33" s="299"/>
      <c r="T33" s="98" t="s">
        <v>18</v>
      </c>
      <c r="U33" s="73"/>
      <c r="V33" s="73"/>
      <c r="W33" s="73"/>
      <c r="X33" s="73"/>
      <c r="Y33" s="73"/>
      <c r="Z33" s="73"/>
      <c r="AA33" s="73"/>
    </row>
    <row r="34" spans="1:27" ht="15" customHeight="1" x14ac:dyDescent="0.2">
      <c r="A34" s="537" t="s">
        <v>295</v>
      </c>
      <c r="B34" s="538"/>
      <c r="C34" s="538"/>
      <c r="D34" s="538"/>
      <c r="E34" s="538"/>
      <c r="F34" s="538"/>
      <c r="G34" s="538"/>
      <c r="H34" s="538"/>
      <c r="I34" s="538"/>
      <c r="J34" s="538"/>
      <c r="K34" s="538"/>
      <c r="L34" s="538"/>
      <c r="M34" s="538"/>
      <c r="N34" s="538"/>
      <c r="O34" s="538"/>
      <c r="P34" s="538"/>
      <c r="Q34" s="538"/>
      <c r="R34" s="538"/>
      <c r="S34" s="538"/>
      <c r="T34" s="539"/>
      <c r="U34" s="73"/>
      <c r="V34" s="73"/>
      <c r="W34" s="73"/>
      <c r="X34" s="73"/>
      <c r="Y34" s="73"/>
      <c r="Z34" s="73"/>
      <c r="AA34" s="73"/>
    </row>
    <row r="35" spans="1:27" ht="15" customHeight="1" x14ac:dyDescent="0.2">
      <c r="A35" s="536"/>
      <c r="B35" s="299"/>
      <c r="C35" s="299"/>
      <c r="D35" s="299"/>
      <c r="E35" s="299"/>
      <c r="F35" s="299"/>
      <c r="G35" s="299"/>
      <c r="H35" s="299"/>
      <c r="I35" s="299"/>
      <c r="J35" s="299"/>
      <c r="K35" s="299"/>
      <c r="L35" s="299"/>
      <c r="M35" s="299"/>
      <c r="N35" s="299"/>
      <c r="O35" s="299"/>
      <c r="P35" s="299"/>
      <c r="Q35" s="299"/>
      <c r="R35" s="299"/>
      <c r="S35" s="299"/>
      <c r="T35" s="491"/>
      <c r="U35" s="73"/>
      <c r="V35" s="73"/>
      <c r="W35" s="73"/>
      <c r="X35" s="73"/>
      <c r="Y35" s="73"/>
      <c r="Z35" s="73"/>
      <c r="AA35" s="73"/>
    </row>
    <row r="36" spans="1:27" ht="15" customHeight="1" x14ac:dyDescent="0.2">
      <c r="A36" s="536"/>
      <c r="B36" s="299"/>
      <c r="C36" s="299"/>
      <c r="D36" s="299"/>
      <c r="E36" s="299"/>
      <c r="F36" s="299"/>
      <c r="G36" s="299"/>
      <c r="H36" s="299"/>
      <c r="I36" s="299"/>
      <c r="J36" s="299"/>
      <c r="K36" s="299"/>
      <c r="L36" s="299"/>
      <c r="M36" s="299"/>
      <c r="N36" s="299"/>
      <c r="O36" s="299"/>
      <c r="P36" s="299"/>
      <c r="Q36" s="299"/>
      <c r="R36" s="299"/>
      <c r="S36" s="299"/>
      <c r="T36" s="491"/>
      <c r="U36" s="73"/>
      <c r="V36" s="73"/>
      <c r="W36" s="73"/>
      <c r="X36" s="73"/>
      <c r="Y36" s="73"/>
      <c r="Z36" s="73"/>
      <c r="AA36" s="73"/>
    </row>
    <row r="37" spans="1:27" ht="15" customHeight="1" x14ac:dyDescent="0.2">
      <c r="A37" s="536"/>
      <c r="B37" s="299"/>
      <c r="C37" s="299"/>
      <c r="D37" s="299"/>
      <c r="E37" s="299"/>
      <c r="F37" s="299"/>
      <c r="G37" s="299"/>
      <c r="H37" s="299"/>
      <c r="I37" s="299"/>
      <c r="J37" s="299"/>
      <c r="K37" s="299"/>
      <c r="L37" s="299"/>
      <c r="M37" s="299"/>
      <c r="N37" s="299"/>
      <c r="O37" s="299"/>
      <c r="P37" s="299"/>
      <c r="Q37" s="299"/>
      <c r="R37" s="299"/>
      <c r="S37" s="299"/>
      <c r="T37" s="491"/>
      <c r="U37" s="73"/>
      <c r="V37" s="73"/>
      <c r="W37" s="73"/>
      <c r="X37" s="73"/>
      <c r="Y37" s="73"/>
      <c r="Z37" s="73"/>
      <c r="AA37" s="73"/>
    </row>
    <row r="38" spans="1:27" ht="15" customHeight="1" x14ac:dyDescent="0.2">
      <c r="A38" s="536"/>
      <c r="B38" s="299"/>
      <c r="C38" s="299"/>
      <c r="D38" s="299"/>
      <c r="E38" s="299"/>
      <c r="F38" s="299"/>
      <c r="G38" s="299"/>
      <c r="H38" s="299"/>
      <c r="I38" s="299"/>
      <c r="J38" s="299"/>
      <c r="K38" s="299"/>
      <c r="L38" s="299"/>
      <c r="M38" s="299"/>
      <c r="N38" s="299"/>
      <c r="O38" s="299"/>
      <c r="P38" s="299"/>
      <c r="Q38" s="299"/>
      <c r="R38" s="299"/>
      <c r="S38" s="299"/>
      <c r="T38" s="491"/>
      <c r="U38" s="73"/>
      <c r="V38" s="73"/>
      <c r="W38" s="73"/>
      <c r="X38" s="73"/>
      <c r="Y38" s="73"/>
      <c r="Z38" s="73"/>
      <c r="AA38" s="73"/>
    </row>
    <row r="39" spans="1:27" ht="15" customHeight="1" x14ac:dyDescent="0.2">
      <c r="A39" s="536"/>
      <c r="B39" s="299"/>
      <c r="C39" s="299"/>
      <c r="D39" s="299"/>
      <c r="E39" s="299"/>
      <c r="F39" s="299"/>
      <c r="G39" s="299"/>
      <c r="H39" s="299"/>
      <c r="I39" s="299"/>
      <c r="J39" s="299"/>
      <c r="K39" s="299"/>
      <c r="L39" s="299"/>
      <c r="M39" s="299"/>
      <c r="N39" s="299"/>
      <c r="O39" s="299"/>
      <c r="P39" s="299"/>
      <c r="Q39" s="299"/>
      <c r="R39" s="299"/>
      <c r="S39" s="299"/>
      <c r="T39" s="491"/>
      <c r="U39" s="73"/>
      <c r="V39" s="73"/>
      <c r="W39" s="73"/>
      <c r="X39" s="73"/>
      <c r="Y39" s="73"/>
      <c r="Z39" s="73"/>
      <c r="AA39" s="73"/>
    </row>
    <row r="40" spans="1:27" ht="15" customHeight="1" x14ac:dyDescent="0.2">
      <c r="A40" s="536"/>
      <c r="B40" s="299"/>
      <c r="C40" s="299"/>
      <c r="D40" s="299"/>
      <c r="E40" s="299"/>
      <c r="F40" s="299"/>
      <c r="G40" s="299"/>
      <c r="H40" s="299"/>
      <c r="I40" s="299"/>
      <c r="J40" s="299"/>
      <c r="K40" s="299"/>
      <c r="L40" s="299"/>
      <c r="M40" s="299"/>
      <c r="N40" s="299"/>
      <c r="O40" s="299"/>
      <c r="P40" s="299"/>
      <c r="Q40" s="299"/>
      <c r="R40" s="299"/>
      <c r="S40" s="299"/>
      <c r="T40" s="491"/>
      <c r="U40" s="73"/>
      <c r="V40" s="73"/>
      <c r="W40" s="73"/>
      <c r="X40" s="73"/>
      <c r="Y40" s="73"/>
      <c r="Z40" s="73"/>
      <c r="AA40" s="73"/>
    </row>
    <row r="41" spans="1:27" ht="15" customHeight="1" x14ac:dyDescent="0.2">
      <c r="A41" s="536"/>
      <c r="B41" s="299"/>
      <c r="C41" s="299"/>
      <c r="D41" s="299"/>
      <c r="E41" s="299"/>
      <c r="F41" s="299"/>
      <c r="G41" s="299"/>
      <c r="H41" s="299"/>
      <c r="I41" s="299"/>
      <c r="J41" s="299"/>
      <c r="K41" s="299"/>
      <c r="L41" s="299"/>
      <c r="M41" s="299"/>
      <c r="N41" s="299"/>
      <c r="O41" s="299"/>
      <c r="P41" s="299"/>
      <c r="Q41" s="299"/>
      <c r="R41" s="299"/>
      <c r="S41" s="299"/>
      <c r="T41" s="491"/>
      <c r="U41" s="73"/>
      <c r="V41" s="73"/>
      <c r="W41" s="73"/>
      <c r="X41" s="73"/>
      <c r="Y41" s="73"/>
      <c r="Z41" s="73"/>
      <c r="AA41" s="73"/>
    </row>
    <row r="42" spans="1:27" ht="15" customHeight="1" x14ac:dyDescent="0.2">
      <c r="A42" s="536"/>
      <c r="B42" s="299"/>
      <c r="C42" s="299"/>
      <c r="D42" s="299"/>
      <c r="E42" s="299"/>
      <c r="F42" s="299"/>
      <c r="G42" s="299"/>
      <c r="H42" s="299"/>
      <c r="I42" s="299"/>
      <c r="J42" s="299"/>
      <c r="K42" s="299"/>
      <c r="L42" s="299"/>
      <c r="M42" s="299"/>
      <c r="N42" s="299"/>
      <c r="O42" s="299"/>
      <c r="P42" s="299"/>
      <c r="Q42" s="299"/>
      <c r="R42" s="299"/>
      <c r="S42" s="299"/>
      <c r="T42" s="491"/>
      <c r="U42" s="73"/>
      <c r="V42" s="73"/>
      <c r="W42" s="73"/>
      <c r="X42" s="73"/>
      <c r="Y42" s="73"/>
      <c r="Z42" s="73"/>
      <c r="AA42" s="73"/>
    </row>
    <row r="43" spans="1:27" ht="15" customHeight="1" x14ac:dyDescent="0.2">
      <c r="A43" s="536"/>
      <c r="B43" s="299"/>
      <c r="C43" s="299"/>
      <c r="D43" s="299"/>
      <c r="E43" s="299"/>
      <c r="F43" s="299"/>
      <c r="G43" s="299"/>
      <c r="H43" s="299"/>
      <c r="I43" s="299"/>
      <c r="J43" s="299"/>
      <c r="K43" s="299"/>
      <c r="L43" s="299"/>
      <c r="M43" s="299"/>
      <c r="N43" s="299"/>
      <c r="O43" s="299"/>
      <c r="P43" s="299"/>
      <c r="Q43" s="299"/>
      <c r="R43" s="299"/>
      <c r="S43" s="299"/>
      <c r="T43" s="491"/>
      <c r="U43" s="73"/>
      <c r="V43" s="73"/>
      <c r="W43" s="73"/>
      <c r="X43" s="73"/>
      <c r="Y43" s="73"/>
      <c r="Z43" s="73"/>
      <c r="AA43" s="73"/>
    </row>
    <row r="44" spans="1:27" ht="15" customHeight="1" x14ac:dyDescent="0.2">
      <c r="A44" s="536"/>
      <c r="B44" s="299"/>
      <c r="C44" s="299"/>
      <c r="D44" s="299"/>
      <c r="E44" s="299"/>
      <c r="F44" s="299"/>
      <c r="G44" s="299"/>
      <c r="H44" s="299"/>
      <c r="I44" s="299"/>
      <c r="J44" s="299"/>
      <c r="K44" s="299"/>
      <c r="L44" s="299"/>
      <c r="M44" s="299"/>
      <c r="N44" s="299"/>
      <c r="O44" s="299"/>
      <c r="P44" s="299"/>
      <c r="Q44" s="299"/>
      <c r="R44" s="299"/>
      <c r="S44" s="299"/>
      <c r="T44" s="491"/>
      <c r="U44" s="73"/>
      <c r="V44" s="73"/>
      <c r="W44" s="73"/>
      <c r="X44" s="73"/>
      <c r="Y44" s="73"/>
      <c r="Z44" s="73"/>
      <c r="AA44" s="73"/>
    </row>
    <row r="45" spans="1:27" ht="15" customHeight="1" x14ac:dyDescent="0.2">
      <c r="A45" s="536"/>
      <c r="B45" s="299"/>
      <c r="C45" s="299"/>
      <c r="D45" s="299"/>
      <c r="E45" s="299"/>
      <c r="F45" s="299"/>
      <c r="G45" s="299"/>
      <c r="H45" s="299"/>
      <c r="I45" s="299"/>
      <c r="J45" s="299"/>
      <c r="K45" s="299"/>
      <c r="L45" s="299"/>
      <c r="M45" s="299"/>
      <c r="N45" s="299"/>
      <c r="O45" s="299"/>
      <c r="P45" s="299"/>
      <c r="Q45" s="299"/>
      <c r="R45" s="299"/>
      <c r="S45" s="299"/>
      <c r="T45" s="491"/>
      <c r="U45" s="73"/>
      <c r="V45" s="73"/>
      <c r="W45" s="73"/>
      <c r="X45" s="73"/>
      <c r="Y45" s="73"/>
      <c r="Z45" s="73"/>
      <c r="AA45" s="73"/>
    </row>
    <row r="46" spans="1:27" ht="15" customHeight="1" x14ac:dyDescent="0.2">
      <c r="A46" s="536"/>
      <c r="B46" s="299"/>
      <c r="C46" s="299"/>
      <c r="D46" s="299"/>
      <c r="E46" s="299"/>
      <c r="F46" s="299"/>
      <c r="G46" s="299"/>
      <c r="H46" s="299"/>
      <c r="I46" s="299"/>
      <c r="J46" s="299"/>
      <c r="K46" s="299"/>
      <c r="L46" s="299"/>
      <c r="M46" s="299"/>
      <c r="N46" s="299"/>
      <c r="O46" s="299"/>
      <c r="P46" s="299"/>
      <c r="Q46" s="299"/>
      <c r="R46" s="299"/>
      <c r="S46" s="299"/>
      <c r="T46" s="491"/>
      <c r="U46" s="73"/>
      <c r="V46" s="73"/>
      <c r="W46" s="73"/>
      <c r="X46" s="73"/>
      <c r="Y46" s="73"/>
      <c r="Z46" s="73"/>
      <c r="AA46" s="73"/>
    </row>
    <row r="47" spans="1:27" ht="15" customHeight="1" x14ac:dyDescent="0.2">
      <c r="A47" s="536"/>
      <c r="B47" s="299"/>
      <c r="C47" s="299"/>
      <c r="D47" s="299"/>
      <c r="E47" s="299"/>
      <c r="F47" s="299"/>
      <c r="G47" s="299"/>
      <c r="H47" s="299"/>
      <c r="I47" s="299"/>
      <c r="J47" s="299"/>
      <c r="K47" s="299"/>
      <c r="L47" s="299"/>
      <c r="M47" s="299"/>
      <c r="N47" s="299"/>
      <c r="O47" s="299"/>
      <c r="P47" s="299"/>
      <c r="Q47" s="299"/>
      <c r="R47" s="299"/>
      <c r="S47" s="299"/>
      <c r="T47" s="491"/>
      <c r="U47" s="73"/>
      <c r="V47" s="73"/>
      <c r="W47" s="73"/>
      <c r="X47" s="73"/>
      <c r="Y47" s="73"/>
      <c r="Z47" s="73"/>
      <c r="AA47" s="73"/>
    </row>
    <row r="48" spans="1:27" ht="15" customHeight="1" x14ac:dyDescent="0.2">
      <c r="A48" s="536"/>
      <c r="B48" s="299"/>
      <c r="C48" s="299"/>
      <c r="D48" s="299"/>
      <c r="E48" s="299"/>
      <c r="F48" s="299"/>
      <c r="G48" s="299"/>
      <c r="H48" s="299"/>
      <c r="I48" s="299"/>
      <c r="J48" s="299"/>
      <c r="K48" s="299"/>
      <c r="L48" s="299"/>
      <c r="M48" s="299"/>
      <c r="N48" s="299"/>
      <c r="O48" s="299"/>
      <c r="P48" s="299"/>
      <c r="Q48" s="299"/>
      <c r="R48" s="299"/>
      <c r="S48" s="299"/>
      <c r="T48" s="491"/>
      <c r="U48" s="73"/>
      <c r="V48" s="73"/>
      <c r="W48" s="73"/>
      <c r="X48" s="73"/>
      <c r="Y48" s="73"/>
      <c r="Z48" s="73"/>
      <c r="AA48" s="73"/>
    </row>
    <row r="49" spans="1:27" ht="15" customHeight="1" x14ac:dyDescent="0.2">
      <c r="A49" s="137"/>
      <c r="B49" s="137"/>
      <c r="C49" s="137"/>
      <c r="D49" s="137"/>
      <c r="E49" s="137"/>
      <c r="F49" s="137"/>
      <c r="G49" s="137"/>
      <c r="H49" s="137"/>
      <c r="I49" s="137"/>
      <c r="J49" s="137"/>
      <c r="K49" s="137"/>
      <c r="L49" s="137"/>
      <c r="M49" s="137"/>
      <c r="N49" s="137"/>
      <c r="O49" s="137"/>
      <c r="P49" s="137"/>
      <c r="Q49" s="137"/>
      <c r="R49" s="137"/>
      <c r="S49" s="94"/>
      <c r="T49" s="138" t="s">
        <v>494</v>
      </c>
      <c r="U49" s="73"/>
      <c r="V49" s="73"/>
      <c r="W49" s="73"/>
      <c r="X49" s="73"/>
      <c r="Y49" s="73"/>
      <c r="Z49" s="73"/>
      <c r="AA49" s="73"/>
    </row>
  </sheetData>
  <sheetProtection selectLockedCells="1"/>
  <protectedRanges>
    <protectedRange sqref="G29 D30 Q29 Q33 G33" name="Range1_1"/>
  </protectedRanges>
  <mergeCells count="118">
    <mergeCell ref="A2:T2"/>
    <mergeCell ref="A3:T3"/>
    <mergeCell ref="A4:B4"/>
    <mergeCell ref="K4:N4"/>
    <mergeCell ref="P4:T4"/>
    <mergeCell ref="A5:T5"/>
    <mergeCell ref="A6:C6"/>
    <mergeCell ref="D6:J6"/>
    <mergeCell ref="K6:L6"/>
    <mergeCell ref="M6:T6"/>
    <mergeCell ref="C4:H4"/>
    <mergeCell ref="I4:J4"/>
    <mergeCell ref="A7:C7"/>
    <mergeCell ref="D7:J7"/>
    <mergeCell ref="K7:L7"/>
    <mergeCell ref="M7:T7"/>
    <mergeCell ref="R10:T10"/>
    <mergeCell ref="A11:H11"/>
    <mergeCell ref="I11:T11"/>
    <mergeCell ref="A12:D12"/>
    <mergeCell ref="E12:G12"/>
    <mergeCell ref="H12:K12"/>
    <mergeCell ref="L12:O12"/>
    <mergeCell ref="P12:T12"/>
    <mergeCell ref="A8:R8"/>
    <mergeCell ref="S8:T8"/>
    <mergeCell ref="A9:N9"/>
    <mergeCell ref="O9:T9"/>
    <mergeCell ref="A10:E10"/>
    <mergeCell ref="F10:G10"/>
    <mergeCell ref="H10:J10"/>
    <mergeCell ref="K10:L10"/>
    <mergeCell ref="M10:O10"/>
    <mergeCell ref="P10:Q10"/>
    <mergeCell ref="A13:T13"/>
    <mergeCell ref="A14:C14"/>
    <mergeCell ref="D14:J14"/>
    <mergeCell ref="K14:M14"/>
    <mergeCell ref="N14:T14"/>
    <mergeCell ref="A15:C15"/>
    <mergeCell ref="D15:J15"/>
    <mergeCell ref="K15:M15"/>
    <mergeCell ref="N15:T15"/>
    <mergeCell ref="A16:C16"/>
    <mergeCell ref="D16:I16"/>
    <mergeCell ref="K16:M16"/>
    <mergeCell ref="N16:T16"/>
    <mergeCell ref="A17:T17"/>
    <mergeCell ref="A18:E18"/>
    <mergeCell ref="F18:J18"/>
    <mergeCell ref="K18:P18"/>
    <mergeCell ref="Q18:T18"/>
    <mergeCell ref="Q21:T21"/>
    <mergeCell ref="A22:D22"/>
    <mergeCell ref="E22:G22"/>
    <mergeCell ref="H22:J22"/>
    <mergeCell ref="K22:M22"/>
    <mergeCell ref="N22:P22"/>
    <mergeCell ref="Q22:T22"/>
    <mergeCell ref="A19:E19"/>
    <mergeCell ref="F19:H19"/>
    <mergeCell ref="I19:J19"/>
    <mergeCell ref="K19:T19"/>
    <mergeCell ref="A20:T20"/>
    <mergeCell ref="A21:D21"/>
    <mergeCell ref="E21:G21"/>
    <mergeCell ref="H21:J21"/>
    <mergeCell ref="K21:M21"/>
    <mergeCell ref="N21:P21"/>
    <mergeCell ref="A24:D24"/>
    <mergeCell ref="E24:G24"/>
    <mergeCell ref="H24:J24"/>
    <mergeCell ref="K24:M24"/>
    <mergeCell ref="N24:P24"/>
    <mergeCell ref="Q24:T24"/>
    <mergeCell ref="A23:D23"/>
    <mergeCell ref="E23:G23"/>
    <mergeCell ref="H23:J23"/>
    <mergeCell ref="K23:M23"/>
    <mergeCell ref="N23:P23"/>
    <mergeCell ref="Q23:T23"/>
    <mergeCell ref="A26:T26"/>
    <mergeCell ref="A27:B27"/>
    <mergeCell ref="I27:J27"/>
    <mergeCell ref="K27:L27"/>
    <mergeCell ref="S27:T27"/>
    <mergeCell ref="G29:I29"/>
    <mergeCell ref="Q29:S29"/>
    <mergeCell ref="A25:D25"/>
    <mergeCell ref="E25:G25"/>
    <mergeCell ref="H25:J25"/>
    <mergeCell ref="K25:M25"/>
    <mergeCell ref="N25:P25"/>
    <mergeCell ref="Q25:T25"/>
    <mergeCell ref="A1:T1"/>
    <mergeCell ref="A44:T44"/>
    <mergeCell ref="A45:T45"/>
    <mergeCell ref="A46:T46"/>
    <mergeCell ref="A47:T47"/>
    <mergeCell ref="A48:T48"/>
    <mergeCell ref="A38:T38"/>
    <mergeCell ref="A39:T39"/>
    <mergeCell ref="A40:T40"/>
    <mergeCell ref="A41:T41"/>
    <mergeCell ref="A42:T42"/>
    <mergeCell ref="A43:T43"/>
    <mergeCell ref="G33:I33"/>
    <mergeCell ref="Q33:S33"/>
    <mergeCell ref="A34:T34"/>
    <mergeCell ref="A35:T35"/>
    <mergeCell ref="A36:T36"/>
    <mergeCell ref="A37:T37"/>
    <mergeCell ref="D30:H30"/>
    <mergeCell ref="I30:J30"/>
    <mergeCell ref="A31:B31"/>
    <mergeCell ref="I31:J31"/>
    <mergeCell ref="K31:L31"/>
    <mergeCell ref="S31:T31"/>
  </mergeCells>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285750</xdr:colOff>
                    <xdr:row>10</xdr:row>
                    <xdr:rowOff>9525</xdr:rowOff>
                  </from>
                  <to>
                    <xdr:col>7</xdr:col>
                    <xdr:colOff>161925</xdr:colOff>
                    <xdr:row>10</xdr:row>
                    <xdr:rowOff>180975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276225</xdr:colOff>
                    <xdr:row>10</xdr:row>
                    <xdr:rowOff>9525</xdr:rowOff>
                  </from>
                  <to>
                    <xdr:col>5</xdr:col>
                    <xdr:colOff>152400</xdr:colOff>
                    <xdr:row>10</xdr:row>
                    <xdr:rowOff>180975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304800</xdr:colOff>
                    <xdr:row>7</xdr:row>
                    <xdr:rowOff>0</xdr:rowOff>
                  </from>
                  <to>
                    <xdr:col>3</xdr:col>
                    <xdr:colOff>152400</xdr:colOff>
                    <xdr:row>8</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180975</xdr:colOff>
                    <xdr:row>7</xdr:row>
                    <xdr:rowOff>0</xdr:rowOff>
                  </from>
                  <to>
                    <xdr:col>6</xdr:col>
                    <xdr:colOff>190500</xdr:colOff>
                    <xdr:row>8</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209550</xdr:colOff>
                    <xdr:row>7</xdr:row>
                    <xdr:rowOff>0</xdr:rowOff>
                  </from>
                  <to>
                    <xdr:col>9</xdr:col>
                    <xdr:colOff>114300</xdr:colOff>
                    <xdr:row>8</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123825</xdr:colOff>
                    <xdr:row>7</xdr:row>
                    <xdr:rowOff>0</xdr:rowOff>
                  </from>
                  <to>
                    <xdr:col>11</xdr:col>
                    <xdr:colOff>304800</xdr:colOff>
                    <xdr:row>8</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11</xdr:col>
                    <xdr:colOff>266700</xdr:colOff>
                    <xdr:row>7</xdr:row>
                    <xdr:rowOff>0</xdr:rowOff>
                  </from>
                  <to>
                    <xdr:col>15</xdr:col>
                    <xdr:colOff>276225</xdr:colOff>
                    <xdr:row>8</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16</xdr:col>
                    <xdr:colOff>19050</xdr:colOff>
                    <xdr:row>7</xdr:row>
                    <xdr:rowOff>0</xdr:rowOff>
                  </from>
                  <to>
                    <xdr:col>17</xdr:col>
                    <xdr:colOff>209550</xdr:colOff>
                    <xdr:row>8</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123825</xdr:colOff>
                    <xdr:row>8</xdr:row>
                    <xdr:rowOff>0</xdr:rowOff>
                  </from>
                  <to>
                    <xdr:col>11</xdr:col>
                    <xdr:colOff>95250</xdr:colOff>
                    <xdr:row>9</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12</xdr:col>
                    <xdr:colOff>0</xdr:colOff>
                    <xdr:row>8</xdr:row>
                    <xdr:rowOff>0</xdr:rowOff>
                  </from>
                  <to>
                    <xdr:col>13</xdr:col>
                    <xdr:colOff>276225</xdr:colOff>
                    <xdr:row>9</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16</xdr:col>
                    <xdr:colOff>285750</xdr:colOff>
                    <xdr:row>10</xdr:row>
                    <xdr:rowOff>0</xdr:rowOff>
                  </from>
                  <to>
                    <xdr:col>18</xdr:col>
                    <xdr:colOff>276225</xdr:colOff>
                    <xdr:row>11</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15</xdr:col>
                    <xdr:colOff>28575</xdr:colOff>
                    <xdr:row>10</xdr:row>
                    <xdr:rowOff>9525</xdr:rowOff>
                  </from>
                  <to>
                    <xdr:col>16</xdr:col>
                    <xdr:colOff>171450</xdr:colOff>
                    <xdr:row>10</xdr:row>
                    <xdr:rowOff>180975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228600</xdr:colOff>
                    <xdr:row>8</xdr:row>
                    <xdr:rowOff>9525</xdr:rowOff>
                  </from>
                  <to>
                    <xdr:col>4</xdr:col>
                    <xdr:colOff>238125</xdr:colOff>
                    <xdr:row>8</xdr:row>
                    <xdr:rowOff>180975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9525</xdr:colOff>
                    <xdr:row>8</xdr:row>
                    <xdr:rowOff>9525</xdr:rowOff>
                  </from>
                  <to>
                    <xdr:col>8</xdr:col>
                    <xdr:colOff>114300</xdr:colOff>
                    <xdr:row>8</xdr:row>
                    <xdr:rowOff>180975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xdr:col>
                    <xdr:colOff>161925</xdr:colOff>
                    <xdr:row>27</xdr:row>
                    <xdr:rowOff>0</xdr:rowOff>
                  </from>
                  <to>
                    <xdr:col>5</xdr:col>
                    <xdr:colOff>247650</xdr:colOff>
                    <xdr:row>28</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266700</xdr:colOff>
                    <xdr:row>27</xdr:row>
                    <xdr:rowOff>0</xdr:rowOff>
                  </from>
                  <to>
                    <xdr:col>8</xdr:col>
                    <xdr:colOff>152400</xdr:colOff>
                    <xdr:row>27</xdr:row>
                    <xdr:rowOff>180975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8</xdr:col>
                    <xdr:colOff>190500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5</xdr:col>
                    <xdr:colOff>247650</xdr:colOff>
                    <xdr:row>26</xdr:row>
                    <xdr:rowOff>0</xdr:rowOff>
                  </from>
                  <to>
                    <xdr:col>7</xdr:col>
                    <xdr:colOff>133350</xdr:colOff>
                    <xdr:row>26</xdr:row>
                    <xdr:rowOff>180975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7</xdr:col>
                    <xdr:colOff>295275</xdr:colOff>
                    <xdr:row>26</xdr:row>
                    <xdr:rowOff>0</xdr:rowOff>
                  </from>
                  <to>
                    <xdr:col>9</xdr:col>
                    <xdr:colOff>123825</xdr:colOff>
                    <xdr:row>27</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13</xdr:col>
                    <xdr:colOff>161925</xdr:colOff>
                    <xdr:row>27</xdr:row>
                    <xdr:rowOff>0</xdr:rowOff>
                  </from>
                  <to>
                    <xdr:col>15</xdr:col>
                    <xdr:colOff>219075</xdr:colOff>
                    <xdr:row>28</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15</xdr:col>
                    <xdr:colOff>266700</xdr:colOff>
                    <xdr:row>27</xdr:row>
                    <xdr:rowOff>0</xdr:rowOff>
                  </from>
                  <to>
                    <xdr:col>18</xdr:col>
                    <xdr:colOff>95250</xdr:colOff>
                    <xdr:row>28</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190500</xdr:colOff>
                    <xdr:row>27</xdr:row>
                    <xdr:rowOff>0</xdr:rowOff>
                  </from>
                  <to>
                    <xdr:col>19</xdr:col>
                    <xdr:colOff>276225</xdr:colOff>
                    <xdr:row>28</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15</xdr:col>
                    <xdr:colOff>247650</xdr:colOff>
                    <xdr:row>26</xdr:row>
                    <xdr:rowOff>0</xdr:rowOff>
                  </from>
                  <to>
                    <xdr:col>17</xdr:col>
                    <xdr:colOff>85725</xdr:colOff>
                    <xdr:row>27</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17</xdr:col>
                    <xdr:colOff>295275</xdr:colOff>
                    <xdr:row>26</xdr:row>
                    <xdr:rowOff>0</xdr:rowOff>
                  </from>
                  <to>
                    <xdr:col>19</xdr:col>
                    <xdr:colOff>152400</xdr:colOff>
                    <xdr:row>27</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xdr:col>
                    <xdr:colOff>161925</xdr:colOff>
                    <xdr:row>31</xdr:row>
                    <xdr:rowOff>0</xdr:rowOff>
                  </from>
                  <to>
                    <xdr:col>5</xdr:col>
                    <xdr:colOff>219075</xdr:colOff>
                    <xdr:row>32</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5</xdr:col>
                    <xdr:colOff>266700</xdr:colOff>
                    <xdr:row>31</xdr:row>
                    <xdr:rowOff>0</xdr:rowOff>
                  </from>
                  <to>
                    <xdr:col>8</xdr:col>
                    <xdr:colOff>95250</xdr:colOff>
                    <xdr:row>32</xdr:row>
                    <xdr:rowOff>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8</xdr:col>
                    <xdr:colOff>190500</xdr:colOff>
                    <xdr:row>31</xdr:row>
                    <xdr:rowOff>0</xdr:rowOff>
                  </from>
                  <to>
                    <xdr:col>9</xdr:col>
                    <xdr:colOff>285750</xdr:colOff>
                    <xdr:row>32</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5</xdr:col>
                    <xdr:colOff>247650</xdr:colOff>
                    <xdr:row>30</xdr:row>
                    <xdr:rowOff>0</xdr:rowOff>
                  </from>
                  <to>
                    <xdr:col>7</xdr:col>
                    <xdr:colOff>85725</xdr:colOff>
                    <xdr:row>31</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7</xdr:col>
                    <xdr:colOff>295275</xdr:colOff>
                    <xdr:row>30</xdr:row>
                    <xdr:rowOff>0</xdr:rowOff>
                  </from>
                  <to>
                    <xdr:col>9</xdr:col>
                    <xdr:colOff>161925</xdr:colOff>
                    <xdr:row>31</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13</xdr:col>
                    <xdr:colOff>161925</xdr:colOff>
                    <xdr:row>31</xdr:row>
                    <xdr:rowOff>0</xdr:rowOff>
                  </from>
                  <to>
                    <xdr:col>15</xdr:col>
                    <xdr:colOff>228600</xdr:colOff>
                    <xdr:row>31</xdr:row>
                    <xdr:rowOff>180975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15</xdr:col>
                    <xdr:colOff>266700</xdr:colOff>
                    <xdr:row>31</xdr:row>
                    <xdr:rowOff>0</xdr:rowOff>
                  </from>
                  <to>
                    <xdr:col>18</xdr:col>
                    <xdr:colOff>161925</xdr:colOff>
                    <xdr:row>32</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18</xdr:col>
                    <xdr:colOff>190500</xdr:colOff>
                    <xdr:row>31</xdr:row>
                    <xdr:rowOff>0</xdr:rowOff>
                  </from>
                  <to>
                    <xdr:col>19</xdr:col>
                    <xdr:colOff>285750</xdr:colOff>
                    <xdr:row>32</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15</xdr:col>
                    <xdr:colOff>247650</xdr:colOff>
                    <xdr:row>29</xdr:row>
                    <xdr:rowOff>180975</xdr:rowOff>
                  </from>
                  <to>
                    <xdr:col>17</xdr:col>
                    <xdr:colOff>142875</xdr:colOff>
                    <xdr:row>31</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17</xdr:col>
                    <xdr:colOff>295275</xdr:colOff>
                    <xdr:row>30</xdr:row>
                    <xdr:rowOff>0</xdr:rowOff>
                  </from>
                  <to>
                    <xdr:col>19</xdr:col>
                    <xdr:colOff>200025</xdr:colOff>
                    <xdr:row>31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47"/>
  <sheetViews>
    <sheetView zoomScaleNormal="100" workbookViewId="0">
      <selection activeCell="Q4" sqref="Q4:U4"/>
    </sheetView>
  </sheetViews>
  <sheetFormatPr defaultRowHeight="12" x14ac:dyDescent="0.2"/>
  <cols>
    <col min="1" max="10" width="4.7109375" style="141" customWidth="1"/>
    <col min="11" max="11" width="5.140625" style="141" customWidth="1"/>
    <col min="12" max="21" width="4.7109375" style="141" customWidth="1"/>
    <col min="22" max="256" width="9.140625" style="141"/>
    <col min="257" max="266" width="4.7109375" style="141" customWidth="1"/>
    <col min="267" max="267" width="0.28515625" style="141" customWidth="1"/>
    <col min="268" max="277" width="4.7109375" style="141" customWidth="1"/>
    <col min="278" max="512" width="9.140625" style="141"/>
    <col min="513" max="522" width="4.7109375" style="141" customWidth="1"/>
    <col min="523" max="523" width="0.28515625" style="141" customWidth="1"/>
    <col min="524" max="533" width="4.7109375" style="141" customWidth="1"/>
    <col min="534" max="768" width="9.140625" style="141"/>
    <col min="769" max="778" width="4.7109375" style="141" customWidth="1"/>
    <col min="779" max="779" width="0.28515625" style="141" customWidth="1"/>
    <col min="780" max="789" width="4.7109375" style="141" customWidth="1"/>
    <col min="790" max="1024" width="9.140625" style="141"/>
    <col min="1025" max="1034" width="4.7109375" style="141" customWidth="1"/>
    <col min="1035" max="1035" width="0.28515625" style="141" customWidth="1"/>
    <col min="1036" max="1045" width="4.7109375" style="141" customWidth="1"/>
    <col min="1046" max="1280" width="9.140625" style="141"/>
    <col min="1281" max="1290" width="4.7109375" style="141" customWidth="1"/>
    <col min="1291" max="1291" width="0.28515625" style="141" customWidth="1"/>
    <col min="1292" max="1301" width="4.7109375" style="141" customWidth="1"/>
    <col min="1302" max="1536" width="9.140625" style="141"/>
    <col min="1537" max="1546" width="4.7109375" style="141" customWidth="1"/>
    <col min="1547" max="1547" width="0.28515625" style="141" customWidth="1"/>
    <col min="1548" max="1557" width="4.7109375" style="141" customWidth="1"/>
    <col min="1558" max="1792" width="9.140625" style="141"/>
    <col min="1793" max="1802" width="4.7109375" style="141" customWidth="1"/>
    <col min="1803" max="1803" width="0.28515625" style="141" customWidth="1"/>
    <col min="1804" max="1813" width="4.7109375" style="141" customWidth="1"/>
    <col min="1814" max="2048" width="9.140625" style="141"/>
    <col min="2049" max="2058" width="4.7109375" style="141" customWidth="1"/>
    <col min="2059" max="2059" width="0.28515625" style="141" customWidth="1"/>
    <col min="2060" max="2069" width="4.7109375" style="141" customWidth="1"/>
    <col min="2070" max="2304" width="9.140625" style="141"/>
    <col min="2305" max="2314" width="4.7109375" style="141" customWidth="1"/>
    <col min="2315" max="2315" width="0.28515625" style="141" customWidth="1"/>
    <col min="2316" max="2325" width="4.7109375" style="141" customWidth="1"/>
    <col min="2326" max="2560" width="9.140625" style="141"/>
    <col min="2561" max="2570" width="4.7109375" style="141" customWidth="1"/>
    <col min="2571" max="2571" width="0.28515625" style="141" customWidth="1"/>
    <col min="2572" max="2581" width="4.7109375" style="141" customWidth="1"/>
    <col min="2582" max="2816" width="9.140625" style="141"/>
    <col min="2817" max="2826" width="4.7109375" style="141" customWidth="1"/>
    <col min="2827" max="2827" width="0.28515625" style="141" customWidth="1"/>
    <col min="2828" max="2837" width="4.7109375" style="141" customWidth="1"/>
    <col min="2838" max="3072" width="9.140625" style="141"/>
    <col min="3073" max="3082" width="4.7109375" style="141" customWidth="1"/>
    <col min="3083" max="3083" width="0.28515625" style="141" customWidth="1"/>
    <col min="3084" max="3093" width="4.7109375" style="141" customWidth="1"/>
    <col min="3094" max="3328" width="9.140625" style="141"/>
    <col min="3329" max="3338" width="4.7109375" style="141" customWidth="1"/>
    <col min="3339" max="3339" width="0.28515625" style="141" customWidth="1"/>
    <col min="3340" max="3349" width="4.7109375" style="141" customWidth="1"/>
    <col min="3350" max="3584" width="9.140625" style="141"/>
    <col min="3585" max="3594" width="4.7109375" style="141" customWidth="1"/>
    <col min="3595" max="3595" width="0.28515625" style="141" customWidth="1"/>
    <col min="3596" max="3605" width="4.7109375" style="141" customWidth="1"/>
    <col min="3606" max="3840" width="9.140625" style="141"/>
    <col min="3841" max="3850" width="4.7109375" style="141" customWidth="1"/>
    <col min="3851" max="3851" width="0.28515625" style="141" customWidth="1"/>
    <col min="3852" max="3861" width="4.7109375" style="141" customWidth="1"/>
    <col min="3862" max="4096" width="9.140625" style="141"/>
    <col min="4097" max="4106" width="4.7109375" style="141" customWidth="1"/>
    <col min="4107" max="4107" width="0.28515625" style="141" customWidth="1"/>
    <col min="4108" max="4117" width="4.7109375" style="141" customWidth="1"/>
    <col min="4118" max="4352" width="9.140625" style="141"/>
    <col min="4353" max="4362" width="4.7109375" style="141" customWidth="1"/>
    <col min="4363" max="4363" width="0.28515625" style="141" customWidth="1"/>
    <col min="4364" max="4373" width="4.7109375" style="141" customWidth="1"/>
    <col min="4374" max="4608" width="9.140625" style="141"/>
    <col min="4609" max="4618" width="4.7109375" style="141" customWidth="1"/>
    <col min="4619" max="4619" width="0.28515625" style="141" customWidth="1"/>
    <col min="4620" max="4629" width="4.7109375" style="141" customWidth="1"/>
    <col min="4630" max="4864" width="9.140625" style="141"/>
    <col min="4865" max="4874" width="4.7109375" style="141" customWidth="1"/>
    <col min="4875" max="4875" width="0.28515625" style="141" customWidth="1"/>
    <col min="4876" max="4885" width="4.7109375" style="141" customWidth="1"/>
    <col min="4886" max="5120" width="9.140625" style="141"/>
    <col min="5121" max="5130" width="4.7109375" style="141" customWidth="1"/>
    <col min="5131" max="5131" width="0.28515625" style="141" customWidth="1"/>
    <col min="5132" max="5141" width="4.7109375" style="141" customWidth="1"/>
    <col min="5142" max="5376" width="9.140625" style="141"/>
    <col min="5377" max="5386" width="4.7109375" style="141" customWidth="1"/>
    <col min="5387" max="5387" width="0.28515625" style="141" customWidth="1"/>
    <col min="5388" max="5397" width="4.7109375" style="141" customWidth="1"/>
    <col min="5398" max="5632" width="9.140625" style="141"/>
    <col min="5633" max="5642" width="4.7109375" style="141" customWidth="1"/>
    <col min="5643" max="5643" width="0.28515625" style="141" customWidth="1"/>
    <col min="5644" max="5653" width="4.7109375" style="141" customWidth="1"/>
    <col min="5654" max="5888" width="9.140625" style="141"/>
    <col min="5889" max="5898" width="4.7109375" style="141" customWidth="1"/>
    <col min="5899" max="5899" width="0.28515625" style="141" customWidth="1"/>
    <col min="5900" max="5909" width="4.7109375" style="141" customWidth="1"/>
    <col min="5910" max="6144" width="9.140625" style="141"/>
    <col min="6145" max="6154" width="4.7109375" style="141" customWidth="1"/>
    <col min="6155" max="6155" width="0.28515625" style="141" customWidth="1"/>
    <col min="6156" max="6165" width="4.7109375" style="141" customWidth="1"/>
    <col min="6166" max="6400" width="9.140625" style="141"/>
    <col min="6401" max="6410" width="4.7109375" style="141" customWidth="1"/>
    <col min="6411" max="6411" width="0.28515625" style="141" customWidth="1"/>
    <col min="6412" max="6421" width="4.7109375" style="141" customWidth="1"/>
    <col min="6422" max="6656" width="9.140625" style="141"/>
    <col min="6657" max="6666" width="4.7109375" style="141" customWidth="1"/>
    <col min="6667" max="6667" width="0.28515625" style="141" customWidth="1"/>
    <col min="6668" max="6677" width="4.7109375" style="141" customWidth="1"/>
    <col min="6678" max="6912" width="9.140625" style="141"/>
    <col min="6913" max="6922" width="4.7109375" style="141" customWidth="1"/>
    <col min="6923" max="6923" width="0.28515625" style="141" customWidth="1"/>
    <col min="6924" max="6933" width="4.7109375" style="141" customWidth="1"/>
    <col min="6934" max="7168" width="9.140625" style="141"/>
    <col min="7169" max="7178" width="4.7109375" style="141" customWidth="1"/>
    <col min="7179" max="7179" width="0.28515625" style="141" customWidth="1"/>
    <col min="7180" max="7189" width="4.7109375" style="141" customWidth="1"/>
    <col min="7190" max="7424" width="9.140625" style="141"/>
    <col min="7425" max="7434" width="4.7109375" style="141" customWidth="1"/>
    <col min="7435" max="7435" width="0.28515625" style="141" customWidth="1"/>
    <col min="7436" max="7445" width="4.7109375" style="141" customWidth="1"/>
    <col min="7446" max="7680" width="9.140625" style="141"/>
    <col min="7681" max="7690" width="4.7109375" style="141" customWidth="1"/>
    <col min="7691" max="7691" width="0.28515625" style="141" customWidth="1"/>
    <col min="7692" max="7701" width="4.7109375" style="141" customWidth="1"/>
    <col min="7702" max="7936" width="9.140625" style="141"/>
    <col min="7937" max="7946" width="4.7109375" style="141" customWidth="1"/>
    <col min="7947" max="7947" width="0.28515625" style="141" customWidth="1"/>
    <col min="7948" max="7957" width="4.7109375" style="141" customWidth="1"/>
    <col min="7958" max="8192" width="9.140625" style="141"/>
    <col min="8193" max="8202" width="4.7109375" style="141" customWidth="1"/>
    <col min="8203" max="8203" width="0.28515625" style="141" customWidth="1"/>
    <col min="8204" max="8213" width="4.7109375" style="141" customWidth="1"/>
    <col min="8214" max="8448" width="9.140625" style="141"/>
    <col min="8449" max="8458" width="4.7109375" style="141" customWidth="1"/>
    <col min="8459" max="8459" width="0.28515625" style="141" customWidth="1"/>
    <col min="8460" max="8469" width="4.7109375" style="141" customWidth="1"/>
    <col min="8470" max="8704" width="9.140625" style="141"/>
    <col min="8705" max="8714" width="4.7109375" style="141" customWidth="1"/>
    <col min="8715" max="8715" width="0.28515625" style="141" customWidth="1"/>
    <col min="8716" max="8725" width="4.7109375" style="141" customWidth="1"/>
    <col min="8726" max="8960" width="9.140625" style="141"/>
    <col min="8961" max="8970" width="4.7109375" style="141" customWidth="1"/>
    <col min="8971" max="8971" width="0.28515625" style="141" customWidth="1"/>
    <col min="8972" max="8981" width="4.7109375" style="141" customWidth="1"/>
    <col min="8982" max="9216" width="9.140625" style="141"/>
    <col min="9217" max="9226" width="4.7109375" style="141" customWidth="1"/>
    <col min="9227" max="9227" width="0.28515625" style="141" customWidth="1"/>
    <col min="9228" max="9237" width="4.7109375" style="141" customWidth="1"/>
    <col min="9238" max="9472" width="9.140625" style="141"/>
    <col min="9473" max="9482" width="4.7109375" style="141" customWidth="1"/>
    <col min="9483" max="9483" width="0.28515625" style="141" customWidth="1"/>
    <col min="9484" max="9493" width="4.7109375" style="141" customWidth="1"/>
    <col min="9494" max="9728" width="9.140625" style="141"/>
    <col min="9729" max="9738" width="4.7109375" style="141" customWidth="1"/>
    <col min="9739" max="9739" width="0.28515625" style="141" customWidth="1"/>
    <col min="9740" max="9749" width="4.7109375" style="141" customWidth="1"/>
    <col min="9750" max="9984" width="9.140625" style="141"/>
    <col min="9985" max="9994" width="4.7109375" style="141" customWidth="1"/>
    <col min="9995" max="9995" width="0.28515625" style="141" customWidth="1"/>
    <col min="9996" max="10005" width="4.7109375" style="141" customWidth="1"/>
    <col min="10006" max="10240" width="9.140625" style="141"/>
    <col min="10241" max="10250" width="4.7109375" style="141" customWidth="1"/>
    <col min="10251" max="10251" width="0.28515625" style="141" customWidth="1"/>
    <col min="10252" max="10261" width="4.7109375" style="141" customWidth="1"/>
    <col min="10262" max="10496" width="9.140625" style="141"/>
    <col min="10497" max="10506" width="4.7109375" style="141" customWidth="1"/>
    <col min="10507" max="10507" width="0.28515625" style="141" customWidth="1"/>
    <col min="10508" max="10517" width="4.7109375" style="141" customWidth="1"/>
    <col min="10518" max="10752" width="9.140625" style="141"/>
    <col min="10753" max="10762" width="4.7109375" style="141" customWidth="1"/>
    <col min="10763" max="10763" width="0.28515625" style="141" customWidth="1"/>
    <col min="10764" max="10773" width="4.7109375" style="141" customWidth="1"/>
    <col min="10774" max="11008" width="9.140625" style="141"/>
    <col min="11009" max="11018" width="4.7109375" style="141" customWidth="1"/>
    <col min="11019" max="11019" width="0.28515625" style="141" customWidth="1"/>
    <col min="11020" max="11029" width="4.7109375" style="141" customWidth="1"/>
    <col min="11030" max="11264" width="9.140625" style="141"/>
    <col min="11265" max="11274" width="4.7109375" style="141" customWidth="1"/>
    <col min="11275" max="11275" width="0.28515625" style="141" customWidth="1"/>
    <col min="11276" max="11285" width="4.7109375" style="141" customWidth="1"/>
    <col min="11286" max="11520" width="9.140625" style="141"/>
    <col min="11521" max="11530" width="4.7109375" style="141" customWidth="1"/>
    <col min="11531" max="11531" width="0.28515625" style="141" customWidth="1"/>
    <col min="11532" max="11541" width="4.7109375" style="141" customWidth="1"/>
    <col min="11542" max="11776" width="9.140625" style="141"/>
    <col min="11777" max="11786" width="4.7109375" style="141" customWidth="1"/>
    <col min="11787" max="11787" width="0.28515625" style="141" customWidth="1"/>
    <col min="11788" max="11797" width="4.7109375" style="141" customWidth="1"/>
    <col min="11798" max="12032" width="9.140625" style="141"/>
    <col min="12033" max="12042" width="4.7109375" style="141" customWidth="1"/>
    <col min="12043" max="12043" width="0.28515625" style="141" customWidth="1"/>
    <col min="12044" max="12053" width="4.7109375" style="141" customWidth="1"/>
    <col min="12054" max="12288" width="9.140625" style="141"/>
    <col min="12289" max="12298" width="4.7109375" style="141" customWidth="1"/>
    <col min="12299" max="12299" width="0.28515625" style="141" customWidth="1"/>
    <col min="12300" max="12309" width="4.7109375" style="141" customWidth="1"/>
    <col min="12310" max="12544" width="9.140625" style="141"/>
    <col min="12545" max="12554" width="4.7109375" style="141" customWidth="1"/>
    <col min="12555" max="12555" width="0.28515625" style="141" customWidth="1"/>
    <col min="12556" max="12565" width="4.7109375" style="141" customWidth="1"/>
    <col min="12566" max="12800" width="9.140625" style="141"/>
    <col min="12801" max="12810" width="4.7109375" style="141" customWidth="1"/>
    <col min="12811" max="12811" width="0.28515625" style="141" customWidth="1"/>
    <col min="12812" max="12821" width="4.7109375" style="141" customWidth="1"/>
    <col min="12822" max="13056" width="9.140625" style="141"/>
    <col min="13057" max="13066" width="4.7109375" style="141" customWidth="1"/>
    <col min="13067" max="13067" width="0.28515625" style="141" customWidth="1"/>
    <col min="13068" max="13077" width="4.7109375" style="141" customWidth="1"/>
    <col min="13078" max="13312" width="9.140625" style="141"/>
    <col min="13313" max="13322" width="4.7109375" style="141" customWidth="1"/>
    <col min="13323" max="13323" width="0.28515625" style="141" customWidth="1"/>
    <col min="13324" max="13333" width="4.7109375" style="141" customWidth="1"/>
    <col min="13334" max="13568" width="9.140625" style="141"/>
    <col min="13569" max="13578" width="4.7109375" style="141" customWidth="1"/>
    <col min="13579" max="13579" width="0.28515625" style="141" customWidth="1"/>
    <col min="13580" max="13589" width="4.7109375" style="141" customWidth="1"/>
    <col min="13590" max="13824" width="9.140625" style="141"/>
    <col min="13825" max="13834" width="4.7109375" style="141" customWidth="1"/>
    <col min="13835" max="13835" width="0.28515625" style="141" customWidth="1"/>
    <col min="13836" max="13845" width="4.7109375" style="141" customWidth="1"/>
    <col min="13846" max="14080" width="9.140625" style="141"/>
    <col min="14081" max="14090" width="4.7109375" style="141" customWidth="1"/>
    <col min="14091" max="14091" width="0.28515625" style="141" customWidth="1"/>
    <col min="14092" max="14101" width="4.7109375" style="141" customWidth="1"/>
    <col min="14102" max="14336" width="9.140625" style="141"/>
    <col min="14337" max="14346" width="4.7109375" style="141" customWidth="1"/>
    <col min="14347" max="14347" width="0.28515625" style="141" customWidth="1"/>
    <col min="14348" max="14357" width="4.7109375" style="141" customWidth="1"/>
    <col min="14358" max="14592" width="9.140625" style="141"/>
    <col min="14593" max="14602" width="4.7109375" style="141" customWidth="1"/>
    <col min="14603" max="14603" width="0.28515625" style="141" customWidth="1"/>
    <col min="14604" max="14613" width="4.7109375" style="141" customWidth="1"/>
    <col min="14614" max="14848" width="9.140625" style="141"/>
    <col min="14849" max="14858" width="4.7109375" style="141" customWidth="1"/>
    <col min="14859" max="14859" width="0.28515625" style="141" customWidth="1"/>
    <col min="14860" max="14869" width="4.7109375" style="141" customWidth="1"/>
    <col min="14870" max="15104" width="9.140625" style="141"/>
    <col min="15105" max="15114" width="4.7109375" style="141" customWidth="1"/>
    <col min="15115" max="15115" width="0.28515625" style="141" customWidth="1"/>
    <col min="15116" max="15125" width="4.7109375" style="141" customWidth="1"/>
    <col min="15126" max="15360" width="9.140625" style="141"/>
    <col min="15361" max="15370" width="4.7109375" style="141" customWidth="1"/>
    <col min="15371" max="15371" width="0.28515625" style="141" customWidth="1"/>
    <col min="15372" max="15381" width="4.7109375" style="141" customWidth="1"/>
    <col min="15382" max="15616" width="9.140625" style="141"/>
    <col min="15617" max="15626" width="4.7109375" style="141" customWidth="1"/>
    <col min="15627" max="15627" width="0.28515625" style="141" customWidth="1"/>
    <col min="15628" max="15637" width="4.7109375" style="141" customWidth="1"/>
    <col min="15638" max="15872" width="9.140625" style="141"/>
    <col min="15873" max="15882" width="4.7109375" style="141" customWidth="1"/>
    <col min="15883" max="15883" width="0.28515625" style="141" customWidth="1"/>
    <col min="15884" max="15893" width="4.7109375" style="141" customWidth="1"/>
    <col min="15894" max="16128" width="9.140625" style="141"/>
    <col min="16129" max="16138" width="4.7109375" style="141" customWidth="1"/>
    <col min="16139" max="16139" width="0.28515625" style="141" customWidth="1"/>
    <col min="16140" max="16149" width="4.7109375" style="141" customWidth="1"/>
    <col min="16150" max="16384" width="9.140625" style="141"/>
  </cols>
  <sheetData>
    <row r="1" spans="1:28" ht="15" customHeight="1" x14ac:dyDescent="0.2">
      <c r="A1" s="568" t="s">
        <v>374</v>
      </c>
      <c r="B1" s="568"/>
      <c r="C1" s="568"/>
      <c r="D1" s="568"/>
      <c r="E1" s="568"/>
      <c r="F1" s="568"/>
      <c r="G1" s="568"/>
      <c r="H1" s="568"/>
      <c r="I1" s="568"/>
      <c r="J1" s="568"/>
      <c r="K1" s="568"/>
      <c r="L1" s="568"/>
      <c r="M1" s="568"/>
      <c r="N1" s="568"/>
      <c r="O1" s="568"/>
      <c r="P1" s="568"/>
      <c r="Q1" s="568"/>
      <c r="R1" s="568"/>
      <c r="S1" s="568"/>
      <c r="T1" s="568"/>
      <c r="U1" s="568"/>
      <c r="V1" s="140"/>
      <c r="W1" s="140"/>
      <c r="X1" s="140"/>
      <c r="Y1" s="140"/>
      <c r="Z1" s="140"/>
      <c r="AA1" s="140"/>
      <c r="AB1" s="140"/>
    </row>
    <row r="2" spans="1:28" ht="15" customHeight="1" x14ac:dyDescent="0.25">
      <c r="A2" s="345" t="s">
        <v>107</v>
      </c>
      <c r="B2" s="345"/>
      <c r="C2" s="345"/>
      <c r="D2" s="345"/>
      <c r="E2" s="345"/>
      <c r="F2" s="345"/>
      <c r="G2" s="345"/>
      <c r="H2" s="345"/>
      <c r="I2" s="345"/>
      <c r="J2" s="345"/>
      <c r="K2" s="345"/>
      <c r="L2" s="345"/>
      <c r="M2" s="345"/>
      <c r="N2" s="345"/>
      <c r="O2" s="345"/>
      <c r="P2" s="345"/>
      <c r="Q2" s="345"/>
      <c r="R2" s="345"/>
      <c r="S2" s="345"/>
      <c r="T2" s="345"/>
      <c r="U2" s="345"/>
      <c r="V2" s="140"/>
      <c r="W2" s="140"/>
      <c r="X2" s="140"/>
      <c r="Y2" s="140"/>
      <c r="Z2" s="140"/>
      <c r="AA2" s="140"/>
      <c r="AB2" s="140"/>
    </row>
    <row r="3" spans="1:28" ht="15" customHeight="1" x14ac:dyDescent="0.2">
      <c r="A3" s="346" t="s">
        <v>349</v>
      </c>
      <c r="B3" s="346"/>
      <c r="C3" s="346"/>
      <c r="D3" s="346"/>
      <c r="E3" s="346"/>
      <c r="F3" s="346"/>
      <c r="G3" s="346"/>
      <c r="H3" s="346"/>
      <c r="I3" s="346"/>
      <c r="J3" s="346"/>
      <c r="K3" s="346"/>
      <c r="L3" s="346"/>
      <c r="M3" s="346"/>
      <c r="N3" s="346"/>
      <c r="O3" s="346"/>
      <c r="P3" s="346"/>
      <c r="Q3" s="346"/>
      <c r="R3" s="346"/>
      <c r="S3" s="346"/>
      <c r="T3" s="346"/>
      <c r="U3" s="346"/>
      <c r="V3" s="140"/>
      <c r="W3" s="140"/>
      <c r="X3" s="140"/>
      <c r="Y3" s="140"/>
      <c r="Z3" s="140"/>
      <c r="AA3" s="140"/>
      <c r="AB3" s="140"/>
    </row>
    <row r="4" spans="1:28" ht="19.5" customHeight="1" x14ac:dyDescent="0.2">
      <c r="A4" s="347" t="s">
        <v>165</v>
      </c>
      <c r="B4" s="348"/>
      <c r="C4" s="601" t="str">
        <f>IF('Client Info'!B2="","",'Client Info'!B2)</f>
        <v/>
      </c>
      <c r="D4" s="601"/>
      <c r="E4" s="601"/>
      <c r="F4" s="601"/>
      <c r="G4" s="601"/>
      <c r="H4" s="601"/>
      <c r="I4" s="602"/>
      <c r="J4" s="357" t="s">
        <v>157</v>
      </c>
      <c r="K4" s="358"/>
      <c r="L4" s="601" t="str">
        <f>IF('Client Info'!B6="","",'Client Info'!B6)</f>
        <v/>
      </c>
      <c r="M4" s="601"/>
      <c r="N4" s="601"/>
      <c r="O4" s="602"/>
      <c r="P4" s="147" t="s">
        <v>166</v>
      </c>
      <c r="Q4" s="603" t="str">
        <f>IF('Client Info'!B9="","",'Client Info'!B9)</f>
        <v/>
      </c>
      <c r="R4" s="604"/>
      <c r="S4" s="604"/>
      <c r="T4" s="604"/>
      <c r="U4" s="605"/>
      <c r="V4" s="140"/>
      <c r="W4" s="140"/>
      <c r="X4" s="140"/>
      <c r="Y4" s="140"/>
      <c r="Z4" s="140"/>
      <c r="AA4" s="140"/>
      <c r="AB4" s="140"/>
    </row>
    <row r="5" spans="1:28" ht="15" customHeight="1" x14ac:dyDescent="0.2">
      <c r="A5" s="589" t="s">
        <v>350</v>
      </c>
      <c r="B5" s="590"/>
      <c r="C5" s="590"/>
      <c r="D5" s="590"/>
      <c r="E5" s="590"/>
      <c r="F5" s="590"/>
      <c r="G5" s="590"/>
      <c r="H5" s="590"/>
      <c r="I5" s="590"/>
      <c r="J5" s="590"/>
      <c r="K5" s="590"/>
      <c r="L5" s="590"/>
      <c r="M5" s="590"/>
      <c r="N5" s="590"/>
      <c r="O5" s="590"/>
      <c r="P5" s="590"/>
      <c r="Q5" s="590"/>
      <c r="R5" s="590"/>
      <c r="S5" s="590"/>
      <c r="T5" s="590"/>
      <c r="U5" s="591"/>
      <c r="V5" s="140"/>
      <c r="W5" s="140"/>
      <c r="X5" s="140"/>
      <c r="Y5" s="140"/>
      <c r="Z5" s="140"/>
      <c r="AA5" s="140"/>
      <c r="AB5" s="140"/>
    </row>
    <row r="6" spans="1:28" ht="24.95" customHeight="1" x14ac:dyDescent="0.2">
      <c r="A6" s="142" t="s">
        <v>351</v>
      </c>
      <c r="B6" s="592" t="s">
        <v>352</v>
      </c>
      <c r="C6" s="592"/>
      <c r="D6" s="592"/>
      <c r="E6" s="592"/>
      <c r="F6" s="592"/>
      <c r="G6" s="592"/>
      <c r="H6" s="592"/>
      <c r="I6" s="592"/>
      <c r="J6" s="592"/>
      <c r="K6" s="592"/>
      <c r="L6" s="592"/>
      <c r="M6" s="592"/>
      <c r="N6" s="592"/>
      <c r="O6" s="592"/>
      <c r="P6" s="592"/>
      <c r="Q6" s="592"/>
      <c r="R6" s="592"/>
      <c r="S6" s="592"/>
      <c r="T6" s="592"/>
      <c r="U6" s="592"/>
      <c r="V6" s="140"/>
      <c r="W6" s="140"/>
      <c r="X6" s="140"/>
      <c r="Y6" s="140"/>
      <c r="Z6" s="140"/>
      <c r="AA6" s="140"/>
      <c r="AB6" s="140"/>
    </row>
    <row r="7" spans="1:28" ht="24.95" customHeight="1" x14ac:dyDescent="0.2">
      <c r="A7" s="142" t="s">
        <v>351</v>
      </c>
      <c r="B7" s="593" t="s">
        <v>353</v>
      </c>
      <c r="C7" s="593"/>
      <c r="D7" s="593"/>
      <c r="E7" s="593"/>
      <c r="F7" s="593"/>
      <c r="G7" s="593"/>
      <c r="H7" s="593"/>
      <c r="I7" s="593"/>
      <c r="J7" s="593"/>
      <c r="K7" s="593"/>
      <c r="L7" s="593"/>
      <c r="M7" s="593"/>
      <c r="N7" s="593"/>
      <c r="O7" s="593"/>
      <c r="P7" s="593"/>
      <c r="Q7" s="593"/>
      <c r="R7" s="593"/>
      <c r="S7" s="593"/>
      <c r="T7" s="593"/>
      <c r="U7" s="593"/>
      <c r="V7" s="140"/>
      <c r="W7" s="140"/>
      <c r="X7" s="140"/>
      <c r="Y7" s="140"/>
      <c r="Z7" s="140"/>
      <c r="AA7" s="140"/>
      <c r="AB7" s="140"/>
    </row>
    <row r="8" spans="1:28" ht="24.95" customHeight="1" x14ac:dyDescent="0.2">
      <c r="A8" s="142" t="s">
        <v>351</v>
      </c>
      <c r="B8" s="593" t="s">
        <v>354</v>
      </c>
      <c r="C8" s="593"/>
      <c r="D8" s="593"/>
      <c r="E8" s="593"/>
      <c r="F8" s="593"/>
      <c r="G8" s="593"/>
      <c r="H8" s="593"/>
      <c r="I8" s="593"/>
      <c r="J8" s="593"/>
      <c r="K8" s="593"/>
      <c r="L8" s="593"/>
      <c r="M8" s="593"/>
      <c r="N8" s="593"/>
      <c r="O8" s="593"/>
      <c r="P8" s="593"/>
      <c r="Q8" s="593"/>
      <c r="R8" s="593"/>
      <c r="S8" s="593"/>
      <c r="T8" s="593"/>
      <c r="U8" s="593"/>
      <c r="V8" s="140"/>
      <c r="W8" s="140"/>
      <c r="X8" s="140"/>
      <c r="Y8" s="140"/>
      <c r="Z8" s="140"/>
      <c r="AA8" s="140"/>
      <c r="AB8" s="140"/>
    </row>
    <row r="9" spans="1:28" ht="24.95" customHeight="1" x14ac:dyDescent="0.2">
      <c r="A9" s="142" t="s">
        <v>351</v>
      </c>
      <c r="B9" s="593" t="s">
        <v>355</v>
      </c>
      <c r="C9" s="593"/>
      <c r="D9" s="593"/>
      <c r="E9" s="593"/>
      <c r="F9" s="593"/>
      <c r="G9" s="593"/>
      <c r="H9" s="593"/>
      <c r="I9" s="593"/>
      <c r="J9" s="593"/>
      <c r="K9" s="593"/>
      <c r="L9" s="593"/>
      <c r="M9" s="593"/>
      <c r="N9" s="593"/>
      <c r="O9" s="593"/>
      <c r="P9" s="593"/>
      <c r="Q9" s="593"/>
      <c r="R9" s="593"/>
      <c r="S9" s="593"/>
      <c r="T9" s="593"/>
      <c r="U9" s="593"/>
      <c r="V9" s="140"/>
      <c r="W9" s="140"/>
      <c r="X9" s="140"/>
      <c r="Y9" s="140"/>
      <c r="Z9" s="140"/>
      <c r="AA9" s="140"/>
      <c r="AB9" s="140"/>
    </row>
    <row r="10" spans="1:28" ht="6" customHeight="1" thickBot="1" x14ac:dyDescent="0.25">
      <c r="A10" s="143"/>
      <c r="B10" s="77"/>
      <c r="C10" s="77"/>
      <c r="D10" s="77"/>
      <c r="E10" s="77"/>
      <c r="F10" s="100"/>
      <c r="G10" s="100"/>
      <c r="H10" s="77"/>
      <c r="I10" s="77"/>
      <c r="J10" s="77"/>
      <c r="K10" s="77"/>
      <c r="L10" s="77"/>
      <c r="M10" s="77"/>
      <c r="N10" s="139"/>
      <c r="O10" s="77"/>
      <c r="P10" s="77"/>
      <c r="Q10" s="77"/>
      <c r="R10" s="77"/>
      <c r="S10" s="100"/>
      <c r="T10" s="100"/>
      <c r="U10" s="81"/>
      <c r="V10" s="140"/>
      <c r="W10" s="140"/>
      <c r="X10" s="140"/>
      <c r="Y10" s="140"/>
      <c r="Z10" s="140"/>
      <c r="AA10" s="140"/>
      <c r="AB10" s="140"/>
    </row>
    <row r="11" spans="1:28" ht="20.100000000000001" customHeight="1" x14ac:dyDescent="0.2">
      <c r="A11" s="594" t="s">
        <v>356</v>
      </c>
      <c r="B11" s="595"/>
      <c r="C11" s="595"/>
      <c r="D11" s="595"/>
      <c r="E11" s="595"/>
      <c r="F11" s="596" t="s">
        <v>357</v>
      </c>
      <c r="G11" s="596"/>
      <c r="H11" s="596"/>
      <c r="I11" s="597"/>
      <c r="J11" s="598"/>
      <c r="K11" s="599"/>
      <c r="L11" s="599"/>
      <c r="M11" s="599"/>
      <c r="N11" s="599"/>
      <c r="O11" s="599"/>
      <c r="P11" s="599"/>
      <c r="Q11" s="599"/>
      <c r="R11" s="599"/>
      <c r="S11" s="599"/>
      <c r="T11" s="599"/>
      <c r="U11" s="600"/>
      <c r="V11" s="140"/>
      <c r="W11" s="140"/>
      <c r="X11" s="140"/>
      <c r="Y11" s="140"/>
      <c r="Z11" s="140"/>
      <c r="AA11" s="140"/>
      <c r="AB11" s="140"/>
    </row>
    <row r="12" spans="1:28" ht="20.100000000000001" customHeight="1" x14ac:dyDescent="0.2">
      <c r="A12" s="569" t="s">
        <v>358</v>
      </c>
      <c r="B12" s="570"/>
      <c r="C12" s="570"/>
      <c r="D12" s="571"/>
      <c r="E12" s="572"/>
      <c r="F12" s="573"/>
      <c r="G12" s="573"/>
      <c r="H12" s="573"/>
      <c r="I12" s="573"/>
      <c r="J12" s="573"/>
      <c r="K12" s="573"/>
      <c r="L12" s="573"/>
      <c r="M12" s="573"/>
      <c r="N12" s="573"/>
      <c r="O12" s="573"/>
      <c r="P12" s="573"/>
      <c r="Q12" s="573"/>
      <c r="R12" s="573"/>
      <c r="S12" s="573"/>
      <c r="T12" s="573"/>
      <c r="U12" s="574"/>
      <c r="V12" s="140"/>
      <c r="W12" s="140"/>
      <c r="X12" s="140"/>
      <c r="Y12" s="140"/>
      <c r="Z12" s="140"/>
      <c r="AA12" s="140"/>
      <c r="AB12" s="140"/>
    </row>
    <row r="13" spans="1:28" ht="20.100000000000001" customHeight="1" x14ac:dyDescent="0.2">
      <c r="A13" s="575" t="s">
        <v>359</v>
      </c>
      <c r="B13" s="576"/>
      <c r="C13" s="576"/>
      <c r="D13" s="576"/>
      <c r="E13" s="576"/>
      <c r="F13" s="576"/>
      <c r="G13" s="572"/>
      <c r="H13" s="573"/>
      <c r="I13" s="573"/>
      <c r="J13" s="573"/>
      <c r="K13" s="573"/>
      <c r="L13" s="573"/>
      <c r="M13" s="573"/>
      <c r="N13" s="573"/>
      <c r="O13" s="573"/>
      <c r="P13" s="573"/>
      <c r="Q13" s="573"/>
      <c r="R13" s="573"/>
      <c r="S13" s="573"/>
      <c r="T13" s="573"/>
      <c r="U13" s="574"/>
      <c r="V13" s="140"/>
      <c r="W13" s="140"/>
      <c r="X13" s="140"/>
      <c r="Y13" s="140"/>
      <c r="Z13" s="140"/>
      <c r="AA13" s="140"/>
      <c r="AB13" s="140"/>
    </row>
    <row r="14" spans="1:28" ht="20.100000000000001" customHeight="1" thickBot="1" x14ac:dyDescent="0.25">
      <c r="A14" s="577"/>
      <c r="B14" s="578"/>
      <c r="C14" s="578"/>
      <c r="D14" s="578"/>
      <c r="E14" s="578"/>
      <c r="F14" s="578"/>
      <c r="G14" s="579"/>
      <c r="H14" s="580"/>
      <c r="I14" s="580"/>
      <c r="J14" s="580"/>
      <c r="K14" s="580"/>
      <c r="L14" s="580"/>
      <c r="M14" s="580"/>
      <c r="N14" s="580"/>
      <c r="O14" s="580"/>
      <c r="P14" s="580"/>
      <c r="Q14" s="580"/>
      <c r="R14" s="580"/>
      <c r="S14" s="580"/>
      <c r="T14" s="580"/>
      <c r="U14" s="581"/>
      <c r="V14" s="140"/>
      <c r="W14" s="140"/>
      <c r="X14" s="140"/>
      <c r="Y14" s="140"/>
      <c r="Z14" s="140"/>
      <c r="AA14" s="140"/>
      <c r="AB14" s="140"/>
    </row>
    <row r="15" spans="1:28" ht="20.100000000000001" customHeight="1" x14ac:dyDescent="0.2">
      <c r="A15" s="582" t="s">
        <v>360</v>
      </c>
      <c r="B15" s="583"/>
      <c r="C15" s="583"/>
      <c r="D15" s="583"/>
      <c r="E15" s="583"/>
      <c r="F15" s="584" t="s">
        <v>357</v>
      </c>
      <c r="G15" s="584"/>
      <c r="H15" s="584"/>
      <c r="I15" s="585"/>
      <c r="J15" s="586"/>
      <c r="K15" s="587"/>
      <c r="L15" s="587"/>
      <c r="M15" s="587"/>
      <c r="N15" s="587"/>
      <c r="O15" s="587"/>
      <c r="P15" s="587"/>
      <c r="Q15" s="587"/>
      <c r="R15" s="587"/>
      <c r="S15" s="587"/>
      <c r="T15" s="587"/>
      <c r="U15" s="588"/>
      <c r="V15" s="140"/>
      <c r="W15" s="140"/>
      <c r="X15" s="140"/>
      <c r="Y15" s="140"/>
      <c r="Z15" s="140"/>
      <c r="AA15" s="140"/>
      <c r="AB15" s="140"/>
    </row>
    <row r="16" spans="1:28" ht="20.100000000000001" customHeight="1" x14ac:dyDescent="0.2">
      <c r="A16" s="569" t="s">
        <v>358</v>
      </c>
      <c r="B16" s="570"/>
      <c r="C16" s="570"/>
      <c r="D16" s="571"/>
      <c r="E16" s="572"/>
      <c r="F16" s="573"/>
      <c r="G16" s="573"/>
      <c r="H16" s="573"/>
      <c r="I16" s="573"/>
      <c r="J16" s="573"/>
      <c r="K16" s="573"/>
      <c r="L16" s="573"/>
      <c r="M16" s="573"/>
      <c r="N16" s="573"/>
      <c r="O16" s="573"/>
      <c r="P16" s="573"/>
      <c r="Q16" s="573"/>
      <c r="R16" s="573"/>
      <c r="S16" s="573"/>
      <c r="T16" s="573"/>
      <c r="U16" s="574"/>
      <c r="V16" s="140"/>
      <c r="W16" s="140"/>
      <c r="X16" s="140"/>
      <c r="Y16" s="140"/>
      <c r="Z16" s="140"/>
      <c r="AA16" s="140"/>
      <c r="AB16" s="140"/>
    </row>
    <row r="17" spans="1:28" ht="20.100000000000001" customHeight="1" x14ac:dyDescent="0.2">
      <c r="A17" s="575" t="s">
        <v>359</v>
      </c>
      <c r="B17" s="576"/>
      <c r="C17" s="576"/>
      <c r="D17" s="576"/>
      <c r="E17" s="576"/>
      <c r="F17" s="576"/>
      <c r="G17" s="572"/>
      <c r="H17" s="573"/>
      <c r="I17" s="573"/>
      <c r="J17" s="573"/>
      <c r="K17" s="573"/>
      <c r="L17" s="573"/>
      <c r="M17" s="573"/>
      <c r="N17" s="573"/>
      <c r="O17" s="573"/>
      <c r="P17" s="573"/>
      <c r="Q17" s="573"/>
      <c r="R17" s="573"/>
      <c r="S17" s="573"/>
      <c r="T17" s="573"/>
      <c r="U17" s="574"/>
      <c r="V17" s="140"/>
      <c r="W17" s="140"/>
      <c r="X17" s="140"/>
      <c r="Y17" s="140"/>
      <c r="Z17" s="140"/>
      <c r="AA17" s="140"/>
      <c r="AB17" s="140"/>
    </row>
    <row r="18" spans="1:28" ht="20.100000000000001" customHeight="1" thickBot="1" x14ac:dyDescent="0.25">
      <c r="A18" s="577"/>
      <c r="B18" s="578"/>
      <c r="C18" s="578"/>
      <c r="D18" s="578"/>
      <c r="E18" s="578"/>
      <c r="F18" s="578"/>
      <c r="G18" s="579"/>
      <c r="H18" s="580"/>
      <c r="I18" s="580"/>
      <c r="J18" s="580"/>
      <c r="K18" s="580"/>
      <c r="L18" s="580"/>
      <c r="M18" s="580"/>
      <c r="N18" s="580"/>
      <c r="O18" s="580"/>
      <c r="P18" s="580"/>
      <c r="Q18" s="580"/>
      <c r="R18" s="580"/>
      <c r="S18" s="580"/>
      <c r="T18" s="580"/>
      <c r="U18" s="581"/>
      <c r="V18" s="140"/>
      <c r="W18" s="140"/>
      <c r="X18" s="140"/>
      <c r="Y18" s="140"/>
      <c r="Z18" s="140"/>
      <c r="AA18" s="140"/>
      <c r="AB18" s="140"/>
    </row>
    <row r="19" spans="1:28" ht="20.100000000000001" customHeight="1" x14ac:dyDescent="0.2">
      <c r="A19" s="582" t="s">
        <v>361</v>
      </c>
      <c r="B19" s="583"/>
      <c r="C19" s="583"/>
      <c r="D19" s="583"/>
      <c r="E19" s="583"/>
      <c r="F19" s="584" t="s">
        <v>357</v>
      </c>
      <c r="G19" s="584"/>
      <c r="H19" s="584"/>
      <c r="I19" s="585"/>
      <c r="J19" s="586"/>
      <c r="K19" s="587"/>
      <c r="L19" s="587"/>
      <c r="M19" s="587"/>
      <c r="N19" s="587"/>
      <c r="O19" s="587"/>
      <c r="P19" s="587"/>
      <c r="Q19" s="587"/>
      <c r="R19" s="587"/>
      <c r="S19" s="587"/>
      <c r="T19" s="587"/>
      <c r="U19" s="588"/>
      <c r="V19" s="140"/>
      <c r="W19" s="140"/>
      <c r="X19" s="140"/>
      <c r="Y19" s="140"/>
      <c r="Z19" s="140"/>
      <c r="AA19" s="140"/>
      <c r="AB19" s="140"/>
    </row>
    <row r="20" spans="1:28" ht="20.100000000000001" customHeight="1" x14ac:dyDescent="0.2">
      <c r="A20" s="569" t="s">
        <v>358</v>
      </c>
      <c r="B20" s="570"/>
      <c r="C20" s="570"/>
      <c r="D20" s="571"/>
      <c r="E20" s="572"/>
      <c r="F20" s="573"/>
      <c r="G20" s="573"/>
      <c r="H20" s="573"/>
      <c r="I20" s="573"/>
      <c r="J20" s="573"/>
      <c r="K20" s="573"/>
      <c r="L20" s="573"/>
      <c r="M20" s="573"/>
      <c r="N20" s="573"/>
      <c r="O20" s="573"/>
      <c r="P20" s="573"/>
      <c r="Q20" s="573"/>
      <c r="R20" s="573"/>
      <c r="S20" s="573"/>
      <c r="T20" s="573"/>
      <c r="U20" s="574"/>
      <c r="V20" s="140"/>
      <c r="W20" s="140"/>
      <c r="X20" s="140"/>
      <c r="Y20" s="140"/>
      <c r="Z20" s="140"/>
      <c r="AA20" s="140"/>
      <c r="AB20" s="140"/>
    </row>
    <row r="21" spans="1:28" ht="20.100000000000001" customHeight="1" x14ac:dyDescent="0.2">
      <c r="A21" s="575" t="s">
        <v>359</v>
      </c>
      <c r="B21" s="576"/>
      <c r="C21" s="576"/>
      <c r="D21" s="576"/>
      <c r="E21" s="576"/>
      <c r="F21" s="576"/>
      <c r="G21" s="572"/>
      <c r="H21" s="573"/>
      <c r="I21" s="573"/>
      <c r="J21" s="573"/>
      <c r="K21" s="573"/>
      <c r="L21" s="573"/>
      <c r="M21" s="573"/>
      <c r="N21" s="573"/>
      <c r="O21" s="573"/>
      <c r="P21" s="573"/>
      <c r="Q21" s="573"/>
      <c r="R21" s="573"/>
      <c r="S21" s="573"/>
      <c r="T21" s="573"/>
      <c r="U21" s="574"/>
      <c r="V21" s="140"/>
      <c r="W21" s="140"/>
      <c r="X21" s="140"/>
      <c r="Y21" s="140"/>
      <c r="Z21" s="140"/>
      <c r="AA21" s="140"/>
      <c r="AB21" s="140"/>
    </row>
    <row r="22" spans="1:28" ht="20.100000000000001" customHeight="1" thickBot="1" x14ac:dyDescent="0.25">
      <c r="A22" s="577"/>
      <c r="B22" s="578"/>
      <c r="C22" s="578"/>
      <c r="D22" s="578"/>
      <c r="E22" s="578"/>
      <c r="F22" s="578"/>
      <c r="G22" s="579"/>
      <c r="H22" s="580"/>
      <c r="I22" s="580"/>
      <c r="J22" s="580"/>
      <c r="K22" s="580"/>
      <c r="L22" s="580"/>
      <c r="M22" s="580"/>
      <c r="N22" s="580"/>
      <c r="O22" s="580"/>
      <c r="P22" s="580"/>
      <c r="Q22" s="580"/>
      <c r="R22" s="580"/>
      <c r="S22" s="580"/>
      <c r="T22" s="580"/>
      <c r="U22" s="581"/>
      <c r="V22" s="140"/>
      <c r="W22" s="140"/>
      <c r="X22" s="140"/>
      <c r="Y22" s="140"/>
      <c r="Z22" s="140"/>
      <c r="AA22" s="140"/>
      <c r="AB22" s="140"/>
    </row>
    <row r="23" spans="1:28" ht="20.100000000000001" customHeight="1" x14ac:dyDescent="0.2">
      <c r="A23" s="582" t="s">
        <v>362</v>
      </c>
      <c r="B23" s="583"/>
      <c r="C23" s="583"/>
      <c r="D23" s="583"/>
      <c r="E23" s="583"/>
      <c r="F23" s="584" t="s">
        <v>357</v>
      </c>
      <c r="G23" s="584"/>
      <c r="H23" s="584"/>
      <c r="I23" s="585"/>
      <c r="J23" s="586"/>
      <c r="K23" s="587"/>
      <c r="L23" s="587"/>
      <c r="M23" s="587"/>
      <c r="N23" s="587"/>
      <c r="O23" s="587"/>
      <c r="P23" s="587"/>
      <c r="Q23" s="587"/>
      <c r="R23" s="587"/>
      <c r="S23" s="587"/>
      <c r="T23" s="587"/>
      <c r="U23" s="588"/>
      <c r="V23" s="140"/>
      <c r="W23" s="140"/>
      <c r="X23" s="140"/>
      <c r="Y23" s="140"/>
      <c r="Z23" s="140"/>
      <c r="AA23" s="140"/>
      <c r="AB23" s="140"/>
    </row>
    <row r="24" spans="1:28" ht="20.100000000000001" customHeight="1" x14ac:dyDescent="0.2">
      <c r="A24" s="569" t="s">
        <v>358</v>
      </c>
      <c r="B24" s="570"/>
      <c r="C24" s="570"/>
      <c r="D24" s="571"/>
      <c r="E24" s="572"/>
      <c r="F24" s="573"/>
      <c r="G24" s="573"/>
      <c r="H24" s="573"/>
      <c r="I24" s="573"/>
      <c r="J24" s="573"/>
      <c r="K24" s="573"/>
      <c r="L24" s="573"/>
      <c r="M24" s="573"/>
      <c r="N24" s="573"/>
      <c r="O24" s="573"/>
      <c r="P24" s="573"/>
      <c r="Q24" s="573"/>
      <c r="R24" s="573"/>
      <c r="S24" s="573"/>
      <c r="T24" s="573"/>
      <c r="U24" s="574"/>
      <c r="V24" s="140"/>
      <c r="W24" s="140"/>
      <c r="X24" s="140"/>
      <c r="Y24" s="140"/>
      <c r="Z24" s="140"/>
      <c r="AA24" s="140"/>
      <c r="AB24" s="140"/>
    </row>
    <row r="25" spans="1:28" ht="20.100000000000001" customHeight="1" x14ac:dyDescent="0.2">
      <c r="A25" s="575" t="s">
        <v>359</v>
      </c>
      <c r="B25" s="576"/>
      <c r="C25" s="576"/>
      <c r="D25" s="576"/>
      <c r="E25" s="576"/>
      <c r="F25" s="576"/>
      <c r="G25" s="572"/>
      <c r="H25" s="573"/>
      <c r="I25" s="573"/>
      <c r="J25" s="573"/>
      <c r="K25" s="573"/>
      <c r="L25" s="573"/>
      <c r="M25" s="573"/>
      <c r="N25" s="573"/>
      <c r="O25" s="573"/>
      <c r="P25" s="573"/>
      <c r="Q25" s="573"/>
      <c r="R25" s="573"/>
      <c r="S25" s="573"/>
      <c r="T25" s="573"/>
      <c r="U25" s="574"/>
      <c r="V25" s="140"/>
      <c r="W25" s="140"/>
      <c r="X25" s="140"/>
      <c r="Y25" s="140"/>
      <c r="Z25" s="140"/>
      <c r="AA25" s="140"/>
      <c r="AB25" s="140"/>
    </row>
    <row r="26" spans="1:28" ht="20.100000000000001" customHeight="1" thickBot="1" x14ac:dyDescent="0.25">
      <c r="A26" s="577"/>
      <c r="B26" s="578"/>
      <c r="C26" s="578"/>
      <c r="D26" s="578"/>
      <c r="E26" s="578"/>
      <c r="F26" s="578"/>
      <c r="G26" s="579"/>
      <c r="H26" s="580"/>
      <c r="I26" s="580"/>
      <c r="J26" s="580"/>
      <c r="K26" s="580"/>
      <c r="L26" s="580"/>
      <c r="M26" s="580"/>
      <c r="N26" s="580"/>
      <c r="O26" s="580"/>
      <c r="P26" s="580"/>
      <c r="Q26" s="580"/>
      <c r="R26" s="580"/>
      <c r="S26" s="580"/>
      <c r="T26" s="580"/>
      <c r="U26" s="581"/>
      <c r="V26" s="140"/>
      <c r="W26" s="140"/>
      <c r="X26" s="140"/>
      <c r="Y26" s="140"/>
      <c r="Z26" s="140"/>
      <c r="AA26" s="140"/>
      <c r="AB26" s="140"/>
    </row>
    <row r="27" spans="1:28" ht="20.100000000000001" customHeight="1" x14ac:dyDescent="0.2">
      <c r="A27" s="582" t="s">
        <v>363</v>
      </c>
      <c r="B27" s="583"/>
      <c r="C27" s="583"/>
      <c r="D27" s="583"/>
      <c r="E27" s="583"/>
      <c r="F27" s="584" t="s">
        <v>357</v>
      </c>
      <c r="G27" s="584"/>
      <c r="H27" s="584"/>
      <c r="I27" s="585"/>
      <c r="J27" s="586"/>
      <c r="K27" s="587"/>
      <c r="L27" s="587"/>
      <c r="M27" s="587"/>
      <c r="N27" s="587"/>
      <c r="O27" s="587"/>
      <c r="P27" s="587"/>
      <c r="Q27" s="587"/>
      <c r="R27" s="587"/>
      <c r="S27" s="587"/>
      <c r="T27" s="587"/>
      <c r="U27" s="588"/>
      <c r="V27" s="140"/>
      <c r="W27" s="140"/>
      <c r="X27" s="140"/>
      <c r="Y27" s="140"/>
      <c r="Z27" s="140"/>
      <c r="AA27" s="140"/>
      <c r="AB27" s="140"/>
    </row>
    <row r="28" spans="1:28" ht="20.100000000000001" customHeight="1" x14ac:dyDescent="0.2">
      <c r="A28" s="569" t="s">
        <v>358</v>
      </c>
      <c r="B28" s="570"/>
      <c r="C28" s="570"/>
      <c r="D28" s="571"/>
      <c r="E28" s="572"/>
      <c r="F28" s="573"/>
      <c r="G28" s="573"/>
      <c r="H28" s="573"/>
      <c r="I28" s="573"/>
      <c r="J28" s="573"/>
      <c r="K28" s="573"/>
      <c r="L28" s="573"/>
      <c r="M28" s="573"/>
      <c r="N28" s="573"/>
      <c r="O28" s="573"/>
      <c r="P28" s="573"/>
      <c r="Q28" s="573"/>
      <c r="R28" s="573"/>
      <c r="S28" s="573"/>
      <c r="T28" s="573"/>
      <c r="U28" s="574"/>
      <c r="V28" s="140"/>
      <c r="W28" s="140"/>
      <c r="X28" s="140"/>
      <c r="Y28" s="140"/>
      <c r="Z28" s="140"/>
      <c r="AA28" s="140"/>
      <c r="AB28" s="140"/>
    </row>
    <row r="29" spans="1:28" ht="20.100000000000001" customHeight="1" x14ac:dyDescent="0.2">
      <c r="A29" s="575" t="s">
        <v>359</v>
      </c>
      <c r="B29" s="576"/>
      <c r="C29" s="576"/>
      <c r="D29" s="576"/>
      <c r="E29" s="576"/>
      <c r="F29" s="576"/>
      <c r="G29" s="572"/>
      <c r="H29" s="573"/>
      <c r="I29" s="573"/>
      <c r="J29" s="573"/>
      <c r="K29" s="573"/>
      <c r="L29" s="573"/>
      <c r="M29" s="573"/>
      <c r="N29" s="573"/>
      <c r="O29" s="573"/>
      <c r="P29" s="573"/>
      <c r="Q29" s="573"/>
      <c r="R29" s="573"/>
      <c r="S29" s="573"/>
      <c r="T29" s="573"/>
      <c r="U29" s="574"/>
      <c r="V29" s="140"/>
      <c r="W29" s="140"/>
      <c r="X29" s="140"/>
      <c r="Y29" s="140"/>
      <c r="Z29" s="140"/>
      <c r="AA29" s="140"/>
      <c r="AB29" s="140"/>
    </row>
    <row r="30" spans="1:28" ht="20.100000000000001" customHeight="1" thickBot="1" x14ac:dyDescent="0.25">
      <c r="A30" s="577"/>
      <c r="B30" s="578"/>
      <c r="C30" s="578"/>
      <c r="D30" s="578"/>
      <c r="E30" s="578"/>
      <c r="F30" s="578"/>
      <c r="G30" s="579"/>
      <c r="H30" s="580"/>
      <c r="I30" s="580"/>
      <c r="J30" s="580"/>
      <c r="K30" s="580"/>
      <c r="L30" s="580"/>
      <c r="M30" s="580"/>
      <c r="N30" s="580"/>
      <c r="O30" s="580"/>
      <c r="P30" s="580"/>
      <c r="Q30" s="580"/>
      <c r="R30" s="580"/>
      <c r="S30" s="580"/>
      <c r="T30" s="580"/>
      <c r="U30" s="581"/>
      <c r="V30" s="140"/>
      <c r="W30" s="140"/>
      <c r="X30" s="140"/>
      <c r="Y30" s="140"/>
      <c r="Z30" s="140"/>
      <c r="AA30" s="140"/>
      <c r="AB30" s="140"/>
    </row>
    <row r="31" spans="1:28" ht="20.100000000000001" customHeight="1" x14ac:dyDescent="0.2">
      <c r="A31" s="582" t="s">
        <v>364</v>
      </c>
      <c r="B31" s="583"/>
      <c r="C31" s="583"/>
      <c r="D31" s="583"/>
      <c r="E31" s="583"/>
      <c r="F31" s="584" t="s">
        <v>357</v>
      </c>
      <c r="G31" s="584"/>
      <c r="H31" s="584"/>
      <c r="I31" s="585"/>
      <c r="J31" s="586"/>
      <c r="K31" s="587"/>
      <c r="L31" s="587"/>
      <c r="M31" s="587"/>
      <c r="N31" s="587"/>
      <c r="O31" s="587"/>
      <c r="P31" s="587"/>
      <c r="Q31" s="587"/>
      <c r="R31" s="587"/>
      <c r="S31" s="587"/>
      <c r="T31" s="587"/>
      <c r="U31" s="588"/>
      <c r="V31" s="140"/>
      <c r="W31" s="140"/>
      <c r="X31" s="140"/>
      <c r="Y31" s="140"/>
      <c r="Z31" s="140"/>
      <c r="AA31" s="140"/>
      <c r="AB31" s="140"/>
    </row>
    <row r="32" spans="1:28" ht="19.5" customHeight="1" x14ac:dyDescent="0.2">
      <c r="A32" s="569" t="s">
        <v>358</v>
      </c>
      <c r="B32" s="570"/>
      <c r="C32" s="570"/>
      <c r="D32" s="571"/>
      <c r="E32" s="572"/>
      <c r="F32" s="573"/>
      <c r="G32" s="573"/>
      <c r="H32" s="573"/>
      <c r="I32" s="573"/>
      <c r="J32" s="573"/>
      <c r="K32" s="573"/>
      <c r="L32" s="573"/>
      <c r="M32" s="573"/>
      <c r="N32" s="573"/>
      <c r="O32" s="573"/>
      <c r="P32" s="573"/>
      <c r="Q32" s="573"/>
      <c r="R32" s="573"/>
      <c r="S32" s="573"/>
      <c r="T32" s="573"/>
      <c r="U32" s="574"/>
      <c r="V32" s="140"/>
      <c r="W32" s="140"/>
      <c r="X32" s="140"/>
      <c r="Y32" s="140"/>
      <c r="Z32" s="140"/>
      <c r="AA32" s="140"/>
      <c r="AB32" s="140"/>
    </row>
    <row r="33" spans="1:21" ht="19.5" customHeight="1" x14ac:dyDescent="0.2">
      <c r="A33" s="575" t="s">
        <v>359</v>
      </c>
      <c r="B33" s="576"/>
      <c r="C33" s="576"/>
      <c r="D33" s="576"/>
      <c r="E33" s="576"/>
      <c r="F33" s="576"/>
      <c r="G33" s="572"/>
      <c r="H33" s="573"/>
      <c r="I33" s="573"/>
      <c r="J33" s="573"/>
      <c r="K33" s="573"/>
      <c r="L33" s="573"/>
      <c r="M33" s="573"/>
      <c r="N33" s="573"/>
      <c r="O33" s="573"/>
      <c r="P33" s="573"/>
      <c r="Q33" s="573"/>
      <c r="R33" s="573"/>
      <c r="S33" s="573"/>
      <c r="T33" s="573"/>
      <c r="U33" s="574"/>
    </row>
    <row r="34" spans="1:21" ht="19.5" customHeight="1" thickBot="1" x14ac:dyDescent="0.25">
      <c r="A34" s="577"/>
      <c r="B34" s="578"/>
      <c r="C34" s="578"/>
      <c r="D34" s="578"/>
      <c r="E34" s="578"/>
      <c r="F34" s="578"/>
      <c r="G34" s="579"/>
      <c r="H34" s="580"/>
      <c r="I34" s="580"/>
      <c r="J34" s="580"/>
      <c r="K34" s="580"/>
      <c r="L34" s="580"/>
      <c r="M34" s="580"/>
      <c r="N34" s="580"/>
      <c r="O34" s="580"/>
      <c r="P34" s="580"/>
      <c r="Q34" s="580"/>
      <c r="R34" s="580"/>
      <c r="S34" s="580"/>
      <c r="T34" s="580"/>
      <c r="U34" s="581"/>
    </row>
    <row r="35" spans="1:21" ht="15" customHeight="1" x14ac:dyDescent="0.2">
      <c r="A35" s="246" t="s">
        <v>244</v>
      </c>
      <c r="B35" s="247"/>
      <c r="C35" s="567"/>
      <c r="D35" s="567"/>
      <c r="E35" s="567"/>
      <c r="F35" s="567"/>
      <c r="G35" s="567"/>
      <c r="H35" s="567"/>
      <c r="I35" s="567"/>
      <c r="J35" s="567"/>
      <c r="K35" s="567"/>
      <c r="L35" s="567"/>
      <c r="M35" s="567"/>
      <c r="N35" s="567"/>
      <c r="O35" s="567"/>
      <c r="P35" s="567"/>
      <c r="Q35" s="567"/>
      <c r="R35" s="567"/>
      <c r="S35" s="567"/>
      <c r="T35" s="567"/>
      <c r="U35" s="567"/>
    </row>
    <row r="36" spans="1:21" ht="15" customHeight="1" x14ac:dyDescent="0.2">
      <c r="A36" s="526"/>
      <c r="B36" s="526"/>
      <c r="C36" s="526"/>
      <c r="D36" s="526"/>
      <c r="E36" s="526"/>
      <c r="F36" s="526"/>
      <c r="G36" s="526"/>
      <c r="H36" s="526"/>
      <c r="I36" s="526"/>
      <c r="J36" s="526"/>
      <c r="K36" s="526"/>
      <c r="L36" s="526"/>
      <c r="M36" s="526"/>
      <c r="N36" s="526"/>
      <c r="O36" s="526"/>
      <c r="P36" s="526"/>
      <c r="Q36" s="526"/>
      <c r="R36" s="526"/>
      <c r="S36" s="526"/>
      <c r="T36" s="526"/>
      <c r="U36" s="526"/>
    </row>
    <row r="37" spans="1:21" ht="15" customHeight="1" x14ac:dyDescent="0.2">
      <c r="A37" s="526"/>
      <c r="B37" s="526"/>
      <c r="C37" s="526"/>
      <c r="D37" s="526"/>
      <c r="E37" s="526"/>
      <c r="F37" s="526"/>
      <c r="G37" s="526"/>
      <c r="H37" s="526"/>
      <c r="I37" s="526"/>
      <c r="J37" s="526"/>
      <c r="K37" s="526"/>
      <c r="L37" s="526"/>
      <c r="M37" s="526"/>
      <c r="N37" s="526"/>
      <c r="O37" s="526"/>
      <c r="P37" s="526"/>
      <c r="Q37" s="526"/>
      <c r="R37" s="526"/>
      <c r="S37" s="526"/>
      <c r="T37" s="526"/>
      <c r="U37" s="526"/>
    </row>
    <row r="38" spans="1:21" ht="15" customHeight="1" x14ac:dyDescent="0.2">
      <c r="A38" s="526"/>
      <c r="B38" s="526"/>
      <c r="C38" s="526"/>
      <c r="D38" s="526"/>
      <c r="E38" s="526"/>
      <c r="F38" s="526"/>
      <c r="G38" s="526"/>
      <c r="H38" s="526"/>
      <c r="I38" s="526"/>
      <c r="J38" s="526"/>
      <c r="K38" s="526"/>
      <c r="L38" s="526"/>
      <c r="M38" s="526"/>
      <c r="N38" s="526"/>
      <c r="O38" s="526"/>
      <c r="P38" s="526"/>
      <c r="Q38" s="526"/>
      <c r="R38" s="526"/>
      <c r="S38" s="526"/>
      <c r="T38" s="526"/>
      <c r="U38" s="526"/>
    </row>
    <row r="39" spans="1:21" ht="15" customHeight="1" x14ac:dyDescent="0.2">
      <c r="A39" s="526"/>
      <c r="B39" s="526"/>
      <c r="C39" s="526"/>
      <c r="D39" s="526"/>
      <c r="E39" s="526"/>
      <c r="F39" s="526"/>
      <c r="G39" s="526"/>
      <c r="H39" s="526"/>
      <c r="I39" s="526"/>
      <c r="J39" s="526"/>
      <c r="K39" s="526"/>
      <c r="L39" s="526"/>
      <c r="M39" s="526"/>
      <c r="N39" s="526"/>
      <c r="O39" s="526"/>
      <c r="P39" s="526"/>
      <c r="Q39" s="526"/>
      <c r="R39" s="526"/>
      <c r="S39" s="526"/>
      <c r="T39" s="526"/>
      <c r="U39" s="526"/>
    </row>
    <row r="40" spans="1:21" ht="15" customHeight="1" x14ac:dyDescent="0.2">
      <c r="A40" s="526"/>
      <c r="B40" s="526"/>
      <c r="C40" s="526"/>
      <c r="D40" s="526"/>
      <c r="E40" s="526"/>
      <c r="F40" s="526"/>
      <c r="G40" s="526"/>
      <c r="H40" s="526"/>
      <c r="I40" s="526"/>
      <c r="J40" s="526"/>
      <c r="K40" s="526"/>
      <c r="L40" s="526"/>
      <c r="M40" s="526"/>
      <c r="N40" s="526"/>
      <c r="O40" s="526"/>
      <c r="P40" s="526"/>
      <c r="Q40" s="526"/>
      <c r="R40" s="526"/>
      <c r="S40" s="526"/>
      <c r="T40" s="526"/>
      <c r="U40" s="526"/>
    </row>
    <row r="41" spans="1:21" ht="15" customHeight="1" x14ac:dyDescent="0.2">
      <c r="A41" s="526"/>
      <c r="B41" s="526"/>
      <c r="C41" s="526"/>
      <c r="D41" s="526"/>
      <c r="E41" s="526"/>
      <c r="F41" s="526"/>
      <c r="G41" s="526"/>
      <c r="H41" s="526"/>
      <c r="I41" s="526"/>
      <c r="J41" s="526"/>
      <c r="K41" s="526"/>
      <c r="L41" s="526"/>
      <c r="M41" s="526"/>
      <c r="N41" s="526"/>
      <c r="O41" s="526"/>
      <c r="P41" s="526"/>
      <c r="Q41" s="526"/>
      <c r="R41" s="526"/>
      <c r="S41" s="526"/>
      <c r="T41" s="526"/>
      <c r="U41" s="526"/>
    </row>
    <row r="42" spans="1:21" ht="15" customHeight="1" x14ac:dyDescent="0.2">
      <c r="A42" s="526"/>
      <c r="B42" s="526"/>
      <c r="C42" s="526"/>
      <c r="D42" s="526"/>
      <c r="E42" s="526"/>
      <c r="F42" s="526"/>
      <c r="G42" s="526"/>
      <c r="H42" s="526"/>
      <c r="I42" s="526"/>
      <c r="J42" s="526"/>
      <c r="K42" s="526"/>
      <c r="L42" s="526"/>
      <c r="M42" s="526"/>
      <c r="N42" s="526"/>
      <c r="O42" s="526"/>
      <c r="P42" s="526"/>
      <c r="Q42" s="526"/>
      <c r="R42" s="526"/>
      <c r="S42" s="526"/>
      <c r="T42" s="526"/>
      <c r="U42" s="526"/>
    </row>
    <row r="43" spans="1:21" ht="15" customHeight="1" x14ac:dyDescent="0.2">
      <c r="A43" s="526"/>
      <c r="B43" s="526"/>
      <c r="C43" s="526"/>
      <c r="D43" s="526"/>
      <c r="E43" s="526"/>
      <c r="F43" s="526"/>
      <c r="G43" s="526"/>
      <c r="H43" s="526"/>
      <c r="I43" s="526"/>
      <c r="J43" s="526"/>
      <c r="K43" s="526"/>
      <c r="L43" s="526"/>
      <c r="M43" s="526"/>
      <c r="N43" s="526"/>
      <c r="O43" s="526"/>
      <c r="P43" s="526"/>
      <c r="Q43" s="526"/>
      <c r="R43" s="526"/>
      <c r="S43" s="526"/>
      <c r="T43" s="526"/>
      <c r="U43" s="526"/>
    </row>
    <row r="44" spans="1:21" ht="15" customHeight="1" x14ac:dyDescent="0.2">
      <c r="A44" s="526"/>
      <c r="B44" s="526"/>
      <c r="C44" s="526"/>
      <c r="D44" s="526"/>
      <c r="E44" s="526"/>
      <c r="F44" s="526"/>
      <c r="G44" s="526"/>
      <c r="H44" s="526"/>
      <c r="I44" s="526"/>
      <c r="J44" s="526"/>
      <c r="K44" s="526"/>
      <c r="L44" s="526"/>
      <c r="M44" s="526"/>
      <c r="N44" s="526"/>
      <c r="O44" s="526"/>
      <c r="P44" s="526"/>
      <c r="Q44" s="526"/>
      <c r="R44" s="526"/>
      <c r="S44" s="526"/>
      <c r="T44" s="526"/>
      <c r="U44" s="526"/>
    </row>
    <row r="45" spans="1:21" ht="15" customHeight="1" x14ac:dyDescent="0.2">
      <c r="U45" s="138" t="s">
        <v>494</v>
      </c>
    </row>
    <row r="46" spans="1:21" ht="15" customHeight="1" x14ac:dyDescent="0.2"/>
    <row r="47" spans="1:21" ht="15" customHeight="1" x14ac:dyDescent="0.2"/>
  </sheetData>
  <sheetProtection selectLockedCells="1"/>
  <mergeCells count="71">
    <mergeCell ref="A2:U2"/>
    <mergeCell ref="A3:U3"/>
    <mergeCell ref="A4:B4"/>
    <mergeCell ref="C4:I4"/>
    <mergeCell ref="J4:K4"/>
    <mergeCell ref="L4:O4"/>
    <mergeCell ref="Q4:U4"/>
    <mergeCell ref="A15:E15"/>
    <mergeCell ref="F15:I15"/>
    <mergeCell ref="J15:U15"/>
    <mergeCell ref="A5:U5"/>
    <mergeCell ref="B6:U6"/>
    <mergeCell ref="B7:U7"/>
    <mergeCell ref="B8:U8"/>
    <mergeCell ref="B9:U9"/>
    <mergeCell ref="A11:E11"/>
    <mergeCell ref="F11:I11"/>
    <mergeCell ref="J11:U11"/>
    <mergeCell ref="A12:D12"/>
    <mergeCell ref="E12:U12"/>
    <mergeCell ref="A13:F14"/>
    <mergeCell ref="G13:U13"/>
    <mergeCell ref="G14:U14"/>
    <mergeCell ref="A23:E23"/>
    <mergeCell ref="F23:I23"/>
    <mergeCell ref="J23:U23"/>
    <mergeCell ref="A16:D16"/>
    <mergeCell ref="E16:U16"/>
    <mergeCell ref="A17:F18"/>
    <mergeCell ref="G17:U17"/>
    <mergeCell ref="G18:U18"/>
    <mergeCell ref="A19:E19"/>
    <mergeCell ref="F19:I19"/>
    <mergeCell ref="J19:U19"/>
    <mergeCell ref="A20:D20"/>
    <mergeCell ref="E20:U20"/>
    <mergeCell ref="A21:F22"/>
    <mergeCell ref="G21:U21"/>
    <mergeCell ref="G22:U22"/>
    <mergeCell ref="J27:U27"/>
    <mergeCell ref="A28:D28"/>
    <mergeCell ref="E28:U28"/>
    <mergeCell ref="A29:F30"/>
    <mergeCell ref="G29:U29"/>
    <mergeCell ref="G30:U30"/>
    <mergeCell ref="A1:U1"/>
    <mergeCell ref="A32:D32"/>
    <mergeCell ref="E32:U32"/>
    <mergeCell ref="A33:F34"/>
    <mergeCell ref="G33:U33"/>
    <mergeCell ref="G34:U34"/>
    <mergeCell ref="A31:E31"/>
    <mergeCell ref="F31:I31"/>
    <mergeCell ref="J31:U31"/>
    <mergeCell ref="A24:D24"/>
    <mergeCell ref="E24:U24"/>
    <mergeCell ref="A25:F26"/>
    <mergeCell ref="G25:U25"/>
    <mergeCell ref="G26:U26"/>
    <mergeCell ref="A27:E27"/>
    <mergeCell ref="F27:I27"/>
    <mergeCell ref="C35:U35"/>
    <mergeCell ref="A36:U36"/>
    <mergeCell ref="A37:U37"/>
    <mergeCell ref="A38:U38"/>
    <mergeCell ref="A39:U39"/>
    <mergeCell ref="A44:U44"/>
    <mergeCell ref="A40:U40"/>
    <mergeCell ref="A41:U41"/>
    <mergeCell ref="A42:U42"/>
    <mergeCell ref="A43:U43"/>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61"/>
  <sheetViews>
    <sheetView zoomScaleNormal="100" workbookViewId="0">
      <selection sqref="A1:L1"/>
    </sheetView>
  </sheetViews>
  <sheetFormatPr defaultRowHeight="14.25" x14ac:dyDescent="0.2"/>
  <cols>
    <col min="1" max="1" width="33.140625" style="182" customWidth="1"/>
    <col min="2" max="2" width="12.28515625" style="185" customWidth="1"/>
    <col min="3" max="3" width="6.5703125" style="185" customWidth="1"/>
    <col min="4" max="8" width="6.5703125" style="182" customWidth="1"/>
    <col min="9" max="11" width="10.7109375" style="185" customWidth="1"/>
    <col min="12" max="12" width="11.5703125" style="185" customWidth="1"/>
    <col min="13" max="13" width="17.42578125" style="182" hidden="1" customWidth="1"/>
    <col min="14" max="16384" width="9.140625" style="182"/>
  </cols>
  <sheetData>
    <row r="1" spans="1:14" x14ac:dyDescent="0.2">
      <c r="A1" s="618" t="s">
        <v>375</v>
      </c>
      <c r="B1" s="618"/>
      <c r="C1" s="618"/>
      <c r="D1" s="618"/>
      <c r="E1" s="618"/>
      <c r="F1" s="618"/>
      <c r="G1" s="618"/>
      <c r="H1" s="618"/>
      <c r="I1" s="618"/>
      <c r="J1" s="618"/>
      <c r="K1" s="618"/>
      <c r="L1" s="618"/>
      <c r="M1" s="181"/>
    </row>
    <row r="2" spans="1:14" ht="18" x14ac:dyDescent="0.2">
      <c r="A2" s="620" t="s">
        <v>107</v>
      </c>
      <c r="B2" s="620"/>
      <c r="C2" s="620"/>
      <c r="D2" s="620"/>
      <c r="E2" s="620"/>
      <c r="F2" s="620"/>
      <c r="G2" s="620"/>
      <c r="H2" s="620"/>
      <c r="I2" s="620"/>
      <c r="J2" s="620"/>
      <c r="K2" s="620"/>
      <c r="L2" s="620"/>
      <c r="M2" s="620"/>
    </row>
    <row r="3" spans="1:14" ht="15.75" x14ac:dyDescent="0.2">
      <c r="A3" s="621" t="s">
        <v>108</v>
      </c>
      <c r="B3" s="621"/>
      <c r="C3" s="621"/>
      <c r="D3" s="621"/>
      <c r="E3" s="621"/>
      <c r="F3" s="621"/>
      <c r="G3" s="621"/>
      <c r="H3" s="621"/>
      <c r="I3" s="621"/>
      <c r="J3" s="621"/>
      <c r="K3" s="621"/>
      <c r="L3" s="621"/>
      <c r="M3" s="621"/>
    </row>
    <row r="4" spans="1:14" ht="15" x14ac:dyDescent="0.25">
      <c r="A4" s="183" t="s">
        <v>76</v>
      </c>
      <c r="B4" s="611" t="str">
        <f>IF('Client Info'!B2="","",'Client Info'!B2)</f>
        <v/>
      </c>
      <c r="C4" s="611"/>
      <c r="D4" s="611"/>
      <c r="E4" s="611"/>
      <c r="F4" s="611"/>
      <c r="G4" s="611"/>
      <c r="H4" s="611"/>
      <c r="I4" s="615" t="s">
        <v>77</v>
      </c>
      <c r="J4" s="615"/>
      <c r="K4" s="612"/>
      <c r="L4" s="612"/>
    </row>
    <row r="5" spans="1:14" ht="15" x14ac:dyDescent="0.25">
      <c r="A5" s="183" t="s">
        <v>118</v>
      </c>
      <c r="B5" s="611" t="str">
        <f>IF('Client Info'!B6="","",'Client Info'!B6)</f>
        <v/>
      </c>
      <c r="C5" s="611"/>
      <c r="D5" s="611"/>
      <c r="E5" s="611"/>
      <c r="F5" s="611"/>
      <c r="G5" s="611"/>
      <c r="H5" s="611"/>
      <c r="I5" s="614" t="s">
        <v>367</v>
      </c>
      <c r="J5" s="614"/>
      <c r="K5" s="613"/>
      <c r="L5" s="613"/>
    </row>
    <row r="6" spans="1:14" ht="15" customHeight="1" x14ac:dyDescent="0.25">
      <c r="A6" s="183" t="s">
        <v>117</v>
      </c>
      <c r="B6" s="252"/>
      <c r="C6" s="184"/>
    </row>
    <row r="7" spans="1:14" x14ac:dyDescent="0.2">
      <c r="A7" s="186"/>
      <c r="B7" s="187"/>
      <c r="C7" s="184"/>
      <c r="M7" s="182" t="s">
        <v>78</v>
      </c>
    </row>
    <row r="8" spans="1:14" ht="6" customHeight="1" thickBot="1" x14ac:dyDescent="0.25">
      <c r="C8" s="188"/>
      <c r="M8" s="182" t="s">
        <v>42</v>
      </c>
    </row>
    <row r="9" spans="1:14" ht="15" customHeight="1" thickBot="1" x14ac:dyDescent="0.3">
      <c r="A9" s="616" t="s">
        <v>55</v>
      </c>
      <c r="B9" s="617"/>
      <c r="C9" s="188"/>
      <c r="M9" s="182" t="s">
        <v>365</v>
      </c>
    </row>
    <row r="10" spans="1:14" ht="15" customHeight="1" thickBot="1" x14ac:dyDescent="0.25">
      <c r="A10" s="182" t="s">
        <v>43</v>
      </c>
      <c r="C10" s="188"/>
      <c r="M10" s="182" t="s">
        <v>366</v>
      </c>
    </row>
    <row r="11" spans="1:14" ht="15" thickBot="1" x14ac:dyDescent="0.25">
      <c r="A11" s="189" t="s">
        <v>0</v>
      </c>
      <c r="B11" s="145"/>
      <c r="C11" s="184"/>
    </row>
    <row r="12" spans="1:14" ht="15" hidden="1" thickBot="1" x14ac:dyDescent="0.25">
      <c r="B12" s="145"/>
      <c r="C12" s="188"/>
      <c r="M12" s="189" t="s">
        <v>1</v>
      </c>
      <c r="N12" s="144">
        <v>8.1999999999999993</v>
      </c>
    </row>
    <row r="13" spans="1:14" ht="15" thickBot="1" x14ac:dyDescent="0.25">
      <c r="A13" s="189" t="s">
        <v>2</v>
      </c>
      <c r="B13" s="145"/>
      <c r="C13" s="184"/>
    </row>
    <row r="14" spans="1:14" ht="15.75" customHeight="1" thickBot="1" x14ac:dyDescent="0.25">
      <c r="A14" s="190" t="s">
        <v>83</v>
      </c>
      <c r="B14" s="145"/>
      <c r="C14" s="184"/>
    </row>
    <row r="15" spans="1:14" ht="15" thickBot="1" x14ac:dyDescent="0.25">
      <c r="A15" s="189" t="s">
        <v>119</v>
      </c>
      <c r="B15" s="145"/>
      <c r="C15" s="184"/>
    </row>
    <row r="16" spans="1:14" ht="15" thickBot="1" x14ac:dyDescent="0.25">
      <c r="A16" s="189" t="s">
        <v>4</v>
      </c>
      <c r="B16" s="145"/>
      <c r="C16" s="184"/>
    </row>
    <row r="17" spans="1:4" ht="15" thickBot="1" x14ac:dyDescent="0.25">
      <c r="A17" s="189" t="s">
        <v>5</v>
      </c>
      <c r="B17" s="145"/>
      <c r="C17" s="184"/>
    </row>
    <row r="18" spans="1:4" ht="30" customHeight="1" thickBot="1" x14ac:dyDescent="0.25">
      <c r="A18" s="242" t="s">
        <v>7</v>
      </c>
      <c r="B18" s="241"/>
      <c r="C18" s="184"/>
    </row>
    <row r="19" spans="1:4" hidden="1" x14ac:dyDescent="0.2">
      <c r="A19" s="182" t="s">
        <v>7</v>
      </c>
      <c r="B19" s="191" t="e">
        <f>VLOOKUP(B18,A20:B38,2,FALSE)</f>
        <v>#N/A</v>
      </c>
      <c r="C19" s="192"/>
      <c r="D19" s="182" t="s">
        <v>32</v>
      </c>
    </row>
    <row r="20" spans="1:4" hidden="1" x14ac:dyDescent="0.2">
      <c r="A20" s="193" t="s">
        <v>95</v>
      </c>
      <c r="B20" s="194">
        <v>0.47</v>
      </c>
      <c r="C20" s="195"/>
    </row>
    <row r="21" spans="1:4" hidden="1" x14ac:dyDescent="0.2">
      <c r="A21" s="193" t="s">
        <v>97</v>
      </c>
      <c r="B21" s="194">
        <v>0.54</v>
      </c>
      <c r="C21" s="195"/>
    </row>
    <row r="22" spans="1:4" hidden="1" x14ac:dyDescent="0.2">
      <c r="A22" s="182" t="s">
        <v>88</v>
      </c>
      <c r="B22" s="194">
        <v>0.44</v>
      </c>
      <c r="C22" s="195"/>
    </row>
    <row r="23" spans="1:4" hidden="1" x14ac:dyDescent="0.2">
      <c r="A23" s="193" t="s">
        <v>98</v>
      </c>
      <c r="B23" s="194">
        <v>0.45</v>
      </c>
      <c r="C23" s="195"/>
    </row>
    <row r="24" spans="1:4" hidden="1" x14ac:dyDescent="0.2">
      <c r="A24" s="193" t="s">
        <v>100</v>
      </c>
      <c r="B24" s="194">
        <v>0.44</v>
      </c>
      <c r="C24" s="195"/>
    </row>
    <row r="25" spans="1:4" hidden="1" x14ac:dyDescent="0.2">
      <c r="A25" s="193" t="s">
        <v>101</v>
      </c>
      <c r="B25" s="194">
        <v>0.46</v>
      </c>
      <c r="C25" s="195"/>
    </row>
    <row r="26" spans="1:4" hidden="1" x14ac:dyDescent="0.2">
      <c r="A26" s="193" t="s">
        <v>96</v>
      </c>
      <c r="B26" s="194">
        <v>0.53</v>
      </c>
      <c r="C26" s="195"/>
    </row>
    <row r="27" spans="1:4" hidden="1" x14ac:dyDescent="0.2">
      <c r="A27" s="193" t="s">
        <v>102</v>
      </c>
      <c r="B27" s="194">
        <v>0.45</v>
      </c>
      <c r="C27" s="195"/>
    </row>
    <row r="28" spans="1:4" hidden="1" x14ac:dyDescent="0.2">
      <c r="A28" s="182" t="s">
        <v>91</v>
      </c>
      <c r="B28" s="194">
        <v>0.6</v>
      </c>
      <c r="C28" s="195"/>
    </row>
    <row r="29" spans="1:4" hidden="1" x14ac:dyDescent="0.2">
      <c r="A29" s="193" t="s">
        <v>105</v>
      </c>
      <c r="B29" s="194">
        <v>0.51</v>
      </c>
      <c r="C29" s="195"/>
    </row>
    <row r="30" spans="1:4" hidden="1" x14ac:dyDescent="0.2">
      <c r="A30" s="182" t="s">
        <v>90</v>
      </c>
      <c r="B30" s="194">
        <v>0.48</v>
      </c>
      <c r="C30" s="195"/>
    </row>
    <row r="31" spans="1:4" hidden="1" x14ac:dyDescent="0.2">
      <c r="A31" s="193" t="s">
        <v>99</v>
      </c>
      <c r="B31" s="194">
        <v>0.53</v>
      </c>
      <c r="C31" s="195"/>
    </row>
    <row r="32" spans="1:4" hidden="1" x14ac:dyDescent="0.2">
      <c r="A32" s="182" t="s">
        <v>94</v>
      </c>
      <c r="B32" s="194">
        <v>0.43</v>
      </c>
      <c r="C32" s="195"/>
    </row>
    <row r="33" spans="1:12" hidden="1" x14ac:dyDescent="0.2">
      <c r="A33" s="182" t="s">
        <v>89</v>
      </c>
      <c r="B33" s="194">
        <v>0.51</v>
      </c>
      <c r="C33" s="195"/>
    </row>
    <row r="34" spans="1:12" hidden="1" x14ac:dyDescent="0.2">
      <c r="A34" s="182" t="s">
        <v>93</v>
      </c>
      <c r="B34" s="194">
        <v>0.53</v>
      </c>
      <c r="C34" s="195"/>
    </row>
    <row r="35" spans="1:12" hidden="1" x14ac:dyDescent="0.2">
      <c r="A35" s="193" t="s">
        <v>104</v>
      </c>
      <c r="B35" s="194">
        <v>0.56000000000000005</v>
      </c>
      <c r="C35" s="195"/>
    </row>
    <row r="36" spans="1:12" hidden="1" x14ac:dyDescent="0.2">
      <c r="A36" s="182" t="s">
        <v>92</v>
      </c>
      <c r="B36" s="194">
        <v>0.54</v>
      </c>
      <c r="C36" s="195"/>
    </row>
    <row r="37" spans="1:12" hidden="1" x14ac:dyDescent="0.2">
      <c r="A37" s="193" t="s">
        <v>106</v>
      </c>
      <c r="B37" s="194">
        <v>0.52</v>
      </c>
      <c r="C37" s="195"/>
    </row>
    <row r="38" spans="1:12" hidden="1" x14ac:dyDescent="0.2">
      <c r="A38" s="193" t="s">
        <v>103</v>
      </c>
      <c r="B38" s="194">
        <v>0.53</v>
      </c>
      <c r="C38" s="195"/>
    </row>
    <row r="39" spans="1:12" ht="15" hidden="1" customHeight="1" x14ac:dyDescent="0.2">
      <c r="A39" s="182" t="s">
        <v>8</v>
      </c>
      <c r="B39" s="194">
        <f>AVERAGE(B20:B38)</f>
        <v>0.50105263157894731</v>
      </c>
      <c r="C39" s="195"/>
    </row>
    <row r="40" spans="1:12" ht="15" hidden="1" customHeight="1" x14ac:dyDescent="0.2">
      <c r="A40" s="182" t="s">
        <v>9</v>
      </c>
      <c r="B40" s="194">
        <f>MEDIAN(B20:B38)</f>
        <v>0.51</v>
      </c>
      <c r="C40" s="195"/>
    </row>
    <row r="41" spans="1:12" ht="15" customHeight="1" x14ac:dyDescent="0.2">
      <c r="C41" s="188"/>
    </row>
    <row r="42" spans="1:12" ht="6" customHeight="1" x14ac:dyDescent="0.2">
      <c r="C42" s="188"/>
    </row>
    <row r="43" spans="1:12" ht="15" thickBot="1" x14ac:dyDescent="0.25">
      <c r="A43" s="200" t="s">
        <v>44</v>
      </c>
      <c r="B43" s="196" t="s">
        <v>45</v>
      </c>
      <c r="C43" s="201"/>
      <c r="D43" s="200"/>
      <c r="E43" s="200"/>
      <c r="F43" s="200"/>
      <c r="G43" s="200"/>
      <c r="H43" s="200"/>
      <c r="I43" s="196" t="s">
        <v>84</v>
      </c>
      <c r="J43" s="196" t="s">
        <v>85</v>
      </c>
      <c r="K43" s="196" t="s">
        <v>86</v>
      </c>
      <c r="L43" s="196" t="s">
        <v>87</v>
      </c>
    </row>
    <row r="44" spans="1:12" ht="15" thickBot="1" x14ac:dyDescent="0.25">
      <c r="A44" s="189" t="s">
        <v>23</v>
      </c>
      <c r="B44" s="145"/>
      <c r="C44" s="184"/>
      <c r="D44" s="640" t="s">
        <v>46</v>
      </c>
      <c r="E44" s="640"/>
      <c r="F44" s="640"/>
      <c r="G44" s="640"/>
      <c r="H44" s="641"/>
      <c r="I44" s="145"/>
      <c r="J44" s="145"/>
      <c r="K44" s="145"/>
      <c r="L44" s="145"/>
    </row>
    <row r="45" spans="1:12" ht="15" thickBot="1" x14ac:dyDescent="0.25">
      <c r="A45" s="202" t="s">
        <v>24</v>
      </c>
      <c r="B45" s="145"/>
      <c r="C45" s="184"/>
      <c r="D45" s="642" t="s">
        <v>24</v>
      </c>
      <c r="E45" s="642"/>
      <c r="F45" s="642"/>
      <c r="G45" s="642"/>
      <c r="H45" s="643"/>
      <c r="I45" s="145"/>
      <c r="J45" s="145"/>
      <c r="K45" s="145"/>
      <c r="L45" s="145"/>
    </row>
    <row r="46" spans="1:12" ht="15" thickBot="1" x14ac:dyDescent="0.25">
      <c r="A46" s="203" t="s">
        <v>48</v>
      </c>
      <c r="B46" s="145"/>
      <c r="C46" s="184"/>
      <c r="D46" s="644" t="s">
        <v>48</v>
      </c>
      <c r="E46" s="644"/>
      <c r="F46" s="644"/>
      <c r="G46" s="644"/>
      <c r="H46" s="645"/>
      <c r="I46" s="145"/>
      <c r="J46" s="145"/>
      <c r="K46" s="145"/>
      <c r="L46" s="145"/>
    </row>
    <row r="47" spans="1:12" ht="15" thickBot="1" x14ac:dyDescent="0.25">
      <c r="A47" s="203" t="s">
        <v>47</v>
      </c>
      <c r="B47" s="145"/>
      <c r="C47" s="184"/>
      <c r="D47" s="644" t="s">
        <v>47</v>
      </c>
      <c r="E47" s="644"/>
      <c r="F47" s="644"/>
      <c r="G47" s="644"/>
      <c r="H47" s="645"/>
      <c r="I47" s="145"/>
      <c r="J47" s="145"/>
      <c r="K47" s="145"/>
      <c r="L47" s="145"/>
    </row>
    <row r="48" spans="1:12" ht="15" x14ac:dyDescent="0.25">
      <c r="A48" s="197" t="s">
        <v>49</v>
      </c>
      <c r="B48" s="204" t="str">
        <f>IF(AND('under the hood'!D41&lt;=0,'under the hood'!E41&lt;=0,B44&gt;0,TYPE(B45)=2)=TRUE,"YES","NO")</f>
        <v>NO</v>
      </c>
      <c r="C48" s="205"/>
      <c r="D48" s="607" t="s">
        <v>49</v>
      </c>
      <c r="E48" s="608"/>
      <c r="F48" s="608"/>
      <c r="G48" s="608"/>
      <c r="H48" s="609"/>
      <c r="I48" s="206" t="str">
        <f>IF(AND('under the hood'!$F45&lt;=0,'under the hood'!$G45&lt;=0,I44="yes",TYPE(I45)=2)=TRUE,"YES","NO")</f>
        <v>NO</v>
      </c>
      <c r="J48" s="206" t="str">
        <f>IF(AND('under the hood'!$F46&lt;=0,'under the hood'!$G46&lt;=0,J44="yes",TYPE(J45)=2)=TRUE,"YES","NO")</f>
        <v>NO</v>
      </c>
      <c r="K48" s="206" t="str">
        <f>IF(AND('under the hood'!$F47&lt;=0,'under the hood'!$G47&lt;=0,K44="yes",TYPE(K45)=2)=TRUE,"YES","NO")</f>
        <v>NO</v>
      </c>
      <c r="L48" s="206" t="str">
        <f>IF(AND('under the hood'!$F48&lt;=0,'under the hood'!$G48&lt;=0,L44="yes",TYPE(L45)=2)=TRUE,"YES","NO")</f>
        <v>NO</v>
      </c>
    </row>
    <row r="49" spans="1:13" ht="6" customHeight="1" thickBot="1" x14ac:dyDescent="0.25">
      <c r="C49" s="188"/>
    </row>
    <row r="50" spans="1:13" ht="19.5" customHeight="1" thickBot="1" x14ac:dyDescent="0.3">
      <c r="A50" s="197" t="s">
        <v>79</v>
      </c>
      <c r="B50" s="198" t="str">
        <f>IF(B11&gt;0,'under the hood'!B20,"0")</f>
        <v>0</v>
      </c>
      <c r="C50" s="199"/>
      <c r="D50" s="200"/>
      <c r="E50" s="622" t="s">
        <v>109</v>
      </c>
      <c r="F50" s="623"/>
      <c r="G50" s="623"/>
      <c r="H50" s="623"/>
      <c r="I50" s="623"/>
      <c r="J50" s="623"/>
      <c r="K50" s="624"/>
      <c r="L50" s="625"/>
    </row>
    <row r="51" spans="1:13" ht="16.5" thickTop="1" thickBot="1" x14ac:dyDescent="0.3">
      <c r="A51" s="197" t="s">
        <v>80</v>
      </c>
      <c r="B51" s="198">
        <f>'under the hood'!B51</f>
        <v>0</v>
      </c>
      <c r="C51" s="199"/>
      <c r="E51" s="631" t="s">
        <v>110</v>
      </c>
      <c r="F51" s="632"/>
      <c r="G51" s="632"/>
      <c r="H51" s="632"/>
      <c r="I51" s="632"/>
      <c r="J51" s="633"/>
      <c r="K51" s="629"/>
      <c r="L51" s="630"/>
    </row>
    <row r="52" spans="1:13" ht="15.75" thickTop="1" x14ac:dyDescent="0.25">
      <c r="A52" s="197" t="s">
        <v>81</v>
      </c>
      <c r="B52" s="198" t="str">
        <f>IF(B11&gt;0,'under the hood'!B30,"0")</f>
        <v>0</v>
      </c>
      <c r="C52" s="199"/>
      <c r="E52" s="634" t="s">
        <v>111</v>
      </c>
      <c r="F52" s="635"/>
      <c r="G52" s="635"/>
      <c r="H52" s="635"/>
      <c r="I52" s="635"/>
      <c r="J52" s="635"/>
      <c r="K52" s="635"/>
      <c r="L52" s="636"/>
    </row>
    <row r="53" spans="1:13" ht="6" customHeight="1" thickBot="1" x14ac:dyDescent="0.25">
      <c r="C53" s="188"/>
      <c r="E53" s="207"/>
      <c r="F53" s="208"/>
      <c r="G53" s="208"/>
      <c r="H53" s="208"/>
      <c r="I53" s="208"/>
      <c r="J53" s="208"/>
      <c r="K53" s="208"/>
      <c r="L53" s="209"/>
      <c r="M53" s="210"/>
    </row>
    <row r="54" spans="1:13" ht="15.75" thickBot="1" x14ac:dyDescent="0.3">
      <c r="A54" s="197" t="s">
        <v>82</v>
      </c>
      <c r="B54" s="198" t="str">
        <f>IF(B11&gt;0,'under the hood'!B38,"")</f>
        <v/>
      </c>
      <c r="C54" s="199"/>
      <c r="E54" s="626" t="s">
        <v>112</v>
      </c>
      <c r="F54" s="627"/>
      <c r="G54" s="627"/>
      <c r="H54" s="627"/>
      <c r="I54" s="627"/>
      <c r="J54" s="627"/>
      <c r="K54" s="628"/>
      <c r="L54" s="146"/>
    </row>
    <row r="55" spans="1:13" ht="15" thickBot="1" x14ac:dyDescent="0.25">
      <c r="C55" s="188"/>
      <c r="E55" s="626" t="s">
        <v>113</v>
      </c>
      <c r="F55" s="627"/>
      <c r="G55" s="627"/>
      <c r="H55" s="627"/>
      <c r="I55" s="627"/>
      <c r="J55" s="627"/>
      <c r="K55" s="628"/>
      <c r="L55" s="146"/>
    </row>
    <row r="56" spans="1:13" ht="30" customHeight="1" thickBot="1" x14ac:dyDescent="0.3">
      <c r="A56" s="211" t="s">
        <v>50</v>
      </c>
      <c r="B56" s="212" t="str">
        <f>IF(B11&gt;0,IF('under the hood'!B54&lt;0,0,'under the hood'!B54),"")</f>
        <v/>
      </c>
      <c r="C56" s="213" t="s">
        <v>18</v>
      </c>
      <c r="D56" s="214"/>
      <c r="E56" s="637" t="s">
        <v>114</v>
      </c>
      <c r="F56" s="638"/>
      <c r="G56" s="638"/>
      <c r="H56" s="638"/>
      <c r="I56" s="638"/>
      <c r="J56" s="638"/>
      <c r="K56" s="638"/>
      <c r="L56" s="639"/>
    </row>
    <row r="57" spans="1:13" ht="18" customHeight="1" x14ac:dyDescent="0.2">
      <c r="A57" s="240" t="s">
        <v>115</v>
      </c>
      <c r="B57" s="610"/>
      <c r="C57" s="610"/>
      <c r="D57" s="610"/>
      <c r="E57" s="610"/>
      <c r="F57" s="610"/>
      <c r="G57" s="610"/>
      <c r="H57" s="610"/>
      <c r="I57" s="610"/>
      <c r="J57" s="610"/>
      <c r="K57" s="610"/>
      <c r="L57" s="610"/>
      <c r="M57" s="610"/>
    </row>
    <row r="58" spans="1:13" ht="18" customHeight="1" x14ac:dyDescent="0.2">
      <c r="A58" s="606"/>
      <c r="B58" s="606"/>
      <c r="C58" s="606"/>
      <c r="D58" s="606"/>
      <c r="E58" s="606"/>
      <c r="F58" s="606"/>
      <c r="G58" s="606"/>
      <c r="H58" s="606"/>
      <c r="I58" s="606"/>
      <c r="J58" s="606"/>
      <c r="K58" s="606"/>
      <c r="L58" s="606"/>
      <c r="M58" s="606"/>
    </row>
    <row r="59" spans="1:13" ht="18" customHeight="1" x14ac:dyDescent="0.2">
      <c r="A59" s="606"/>
      <c r="B59" s="606"/>
      <c r="C59" s="606"/>
      <c r="D59" s="606"/>
      <c r="E59" s="606"/>
      <c r="F59" s="606"/>
      <c r="G59" s="606"/>
      <c r="H59" s="606"/>
      <c r="I59" s="606"/>
      <c r="J59" s="606"/>
      <c r="K59" s="606"/>
      <c r="L59" s="606"/>
      <c r="M59" s="606"/>
    </row>
    <row r="60" spans="1:13" ht="18" customHeight="1" x14ac:dyDescent="0.2">
      <c r="A60" s="606"/>
      <c r="B60" s="606"/>
      <c r="C60" s="606"/>
      <c r="D60" s="606"/>
      <c r="E60" s="606"/>
      <c r="F60" s="606"/>
      <c r="G60" s="606"/>
      <c r="H60" s="606"/>
      <c r="I60" s="606"/>
      <c r="J60" s="606"/>
      <c r="K60" s="606"/>
      <c r="L60" s="606"/>
      <c r="M60" s="606"/>
    </row>
    <row r="61" spans="1:13" x14ac:dyDescent="0.2">
      <c r="A61" s="619" t="s">
        <v>495</v>
      </c>
      <c r="B61" s="619"/>
      <c r="C61" s="619"/>
      <c r="D61" s="619"/>
      <c r="E61" s="619"/>
      <c r="F61" s="619"/>
      <c r="G61" s="619"/>
      <c r="H61" s="619"/>
      <c r="I61" s="619"/>
      <c r="J61" s="619"/>
      <c r="K61" s="619"/>
      <c r="L61" s="215" t="s">
        <v>494</v>
      </c>
      <c r="M61" s="216" t="s">
        <v>116</v>
      </c>
    </row>
  </sheetData>
  <sortState ref="A18:B36">
    <sortCondition ref="A18:A36"/>
  </sortState>
  <dataConsolidate/>
  <mergeCells count="27">
    <mergeCell ref="A9:B9"/>
    <mergeCell ref="A1:L1"/>
    <mergeCell ref="A61:K61"/>
    <mergeCell ref="A2:M2"/>
    <mergeCell ref="A3:M3"/>
    <mergeCell ref="E50:L50"/>
    <mergeCell ref="E54:K54"/>
    <mergeCell ref="E55:K55"/>
    <mergeCell ref="K51:L51"/>
    <mergeCell ref="E51:J51"/>
    <mergeCell ref="E52:L52"/>
    <mergeCell ref="E56:L56"/>
    <mergeCell ref="D44:H44"/>
    <mergeCell ref="D45:H45"/>
    <mergeCell ref="D46:H46"/>
    <mergeCell ref="D47:H47"/>
    <mergeCell ref="B4:H4"/>
    <mergeCell ref="B5:H5"/>
    <mergeCell ref="K4:L4"/>
    <mergeCell ref="K5:L5"/>
    <mergeCell ref="I5:J5"/>
    <mergeCell ref="I4:J4"/>
    <mergeCell ref="A58:M58"/>
    <mergeCell ref="A59:M59"/>
    <mergeCell ref="A60:M60"/>
    <mergeCell ref="D48:H48"/>
    <mergeCell ref="B57:M57"/>
  </mergeCells>
  <dataValidations count="2">
    <dataValidation type="list" allowBlank="1" showInputMessage="1" showErrorMessage="1" sqref="I44:L45 B14:C14 B45:C45 I47:L47 B47:C47" xr:uid="{00000000-0002-0000-0800-000000000000}">
      <formula1>$M$7:$M$8</formula1>
    </dataValidation>
    <dataValidation type="list" allowBlank="1" showInputMessage="1" showErrorMessage="1" sqref="B18:C18" xr:uid="{00000000-0002-0000-0800-000001000000}">
      <formula1>$A$20:$A$38</formula1>
    </dataValidation>
  </dataValidations>
  <printOptions horizontalCentered="1"/>
  <pageMargins left="0.25" right="0.25" top="0.25" bottom="0.25" header="0.3" footer="0.3"/>
  <pageSetup orientation="landscape" r:id="rId1"/>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B2610184BA074F9A98E21A131BF979" ma:contentTypeVersion="0" ma:contentTypeDescription="Create a new document." ma:contentTypeScope="" ma:versionID="335c56a80d8a3bdfe2aa9addaee33d78">
  <xsd:schema xmlns:xsd="http://www.w3.org/2001/XMLSchema" xmlns:xs="http://www.w3.org/2001/XMLSchema" xmlns:p="http://schemas.microsoft.com/office/2006/metadata/properties" targetNamespace="http://schemas.microsoft.com/office/2006/metadata/properties" ma:root="true" ma:fieldsID="e0a3d5fb0353cfbd6af25be37da2ee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1106B-8E46-4CA2-9648-708C7CDAC711}">
  <ds:schemaRefs>
    <ds:schemaRef ds:uri="http://schemas.microsoft.com/sharepoint/v3/contenttype/forms"/>
  </ds:schemaRefs>
</ds:datastoreItem>
</file>

<file path=customXml/itemProps2.xml><?xml version="1.0" encoding="utf-8"?>
<ds:datastoreItem xmlns:ds="http://schemas.openxmlformats.org/officeDocument/2006/customXml" ds:itemID="{CCD9379C-3046-4AA4-A234-AE910813625D}">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0377679-F4C6-4A3B-99CF-35DF9EAF4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Client Info</vt:lpstr>
      <vt:lpstr>Final</vt:lpstr>
      <vt:lpstr>Interview</vt:lpstr>
      <vt:lpstr>CAZ</vt:lpstr>
      <vt:lpstr>Diagnostic</vt:lpstr>
      <vt:lpstr>Mechanical</vt:lpstr>
      <vt:lpstr>Baseload-Vent</vt:lpstr>
      <vt:lpstr>Incidental-LCNC</vt:lpstr>
      <vt:lpstr>62.2</vt:lpstr>
      <vt:lpstr>Daily CAZ Test</vt:lpstr>
      <vt:lpstr>Change Order Example</vt:lpstr>
      <vt:lpstr>under the hood</vt:lpstr>
      <vt:lpstr>'62.2'!Print_Area</vt:lpstr>
      <vt:lpstr>'Baseload-Vent'!Print_Area</vt:lpstr>
      <vt:lpstr>CAZ!Print_Area</vt:lpstr>
      <vt:lpstr>'Change Order Example'!Print_Area</vt:lpstr>
      <vt:lpstr>'Daily CAZ Test'!Print_Area</vt:lpstr>
      <vt:lpstr>Final!Print_Area</vt:lpstr>
      <vt:lpstr>'Incidental-LCNC'!Print_Area</vt:lpstr>
      <vt:lpstr>Interview!Print_Area</vt:lpstr>
      <vt:lpstr>Mechanical!Print_Area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Phillips</dc:creator>
  <cp:lastModifiedBy>NASCSP</cp:lastModifiedBy>
  <cp:lastPrinted>2017-07-21T13:19:34Z</cp:lastPrinted>
  <dcterms:created xsi:type="dcterms:W3CDTF">2011-09-26T00:58:12Z</dcterms:created>
  <dcterms:modified xsi:type="dcterms:W3CDTF">2019-05-02T12:52:01Z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0x010100CBB2610184BA074F9A98E21A131BF979</vt:lpwstr>
  </property>
  <property fmtid="{D5CDD505-2E9C-101B-9397-08002B2CF9AE}" pid="3" name="IsMyDocuments">
    <vt:bool>true</vt:bool>
  </property>
</Properties>
</file>