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
    </mc:Choice>
  </mc:AlternateContent>
  <workbookProtection workbookAlgorithmName="SHA-512" workbookHashValue="5LvKyA1NnImkD5V4WhW+yE136c3HkX1OoUYjPnaIz28PBGqqx6HHZCBvdykqqXsgmfFOFchE0tGUljX4htD/uQ==" workbookSaltValue="j7gDAqsbz6Zr2mK9KNEatQ==" workbookSpinCount="100000" lockStructure="1"/>
  <bookViews>
    <workbookView xWindow="0" yWindow="0" windowWidth="28800" windowHeight="12150"/>
  </bookViews>
  <sheets>
    <sheet name="Electric Consumption" sheetId="12" r:id="rId1"/>
    <sheet name="Gas Consumption" sheetId="13" r:id="rId2"/>
    <sheet name="Propane Consumption" sheetId="14" r:id="rId3"/>
    <sheet name="Fuel Oil Consumption" sheetId="16" r:id="rId4"/>
    <sheet name="Wood Consumption" sheetId="15" r:id="rId5"/>
    <sheet name="Baseload Charts" sheetId="17" r:id="rId6"/>
    <sheet name="Statistical Analysis" sheetId="18" r:id="rId7"/>
    <sheet name="About" sheetId="19" r:id="rId8"/>
  </sheets>
  <definedNames>
    <definedName name="_xlnm._FilterDatabase" localSheetId="0" hidden="1">'Electric Consumption'!$N$23:$O$27</definedName>
    <definedName name="_xlnm._FilterDatabase" localSheetId="3" hidden="1">'Fuel Oil Consumption'!$N$23:$O$27</definedName>
    <definedName name="_xlnm._FilterDatabase" localSheetId="1" hidden="1">'Gas Consumption'!$N$23:$O$27</definedName>
    <definedName name="_xlnm._FilterDatabase" localSheetId="2" hidden="1">'Propane Consumption'!$N$23:$O$27</definedName>
    <definedName name="_xlnm._FilterDatabase" localSheetId="4" hidden="1">'Wood Consumption'!$N$24:$O$28</definedName>
    <definedName name="_xlnm.Print_Area" localSheetId="5">'Baseload Charts'!$A$1:$X$39</definedName>
    <definedName name="_xlnm.Print_Area" localSheetId="0">'Electric Consumption'!$A$1:$R$38</definedName>
    <definedName name="_xlnm.Print_Area" localSheetId="3">'Fuel Oil Consumption'!$A$1:$R$38</definedName>
    <definedName name="_xlnm.Print_Area" localSheetId="1">'Gas Consumption'!$A$1:$R$38</definedName>
    <definedName name="_xlnm.Print_Area" localSheetId="2">'Propane Consumption'!$A$1:$R$38</definedName>
    <definedName name="_xlnm.Print_Area" localSheetId="4">'Wood Consumption'!$A$1:$P$22</definedName>
    <definedName name="vlookup" localSheetId="0">'Electric Consumption'!$Q$26</definedName>
    <definedName name="vlookup" localSheetId="3">'Fuel Oil Consumption'!$Q$26</definedName>
    <definedName name="vlookup" localSheetId="1">'Gas Consumption'!$Q$26</definedName>
    <definedName name="vlookup" localSheetId="2">'Propane Consumption'!$Q$26</definedName>
    <definedName name="vlookup" localSheetId="4">'Wood Consumption'!$Q$27</definedName>
    <definedName name="vlookup">#REF!</definedName>
  </definedNames>
  <calcPr calcId="162913"/>
</workbook>
</file>

<file path=xl/calcChain.xml><?xml version="1.0" encoding="utf-8"?>
<calcChain xmlns="http://schemas.openxmlformats.org/spreadsheetml/2006/main">
  <c r="F5" i="15" l="1"/>
  <c r="F6" i="15"/>
  <c r="C20" i="14"/>
  <c r="C21" i="14"/>
  <c r="G10" i="12"/>
  <c r="O21" i="16"/>
  <c r="O20" i="16"/>
  <c r="C21" i="16"/>
  <c r="C20" i="16"/>
  <c r="O21" i="13"/>
  <c r="O20" i="13"/>
  <c r="C20" i="13" l="1"/>
  <c r="C21" i="13"/>
  <c r="C7" i="17" l="1"/>
  <c r="C6" i="17"/>
  <c r="C5" i="17"/>
  <c r="C16" i="16" l="1"/>
  <c r="K21" i="16" s="1"/>
  <c r="C15" i="16"/>
  <c r="G14" i="16"/>
  <c r="G13" i="16"/>
  <c r="G12" i="16"/>
  <c r="G11" i="16"/>
  <c r="G10" i="16"/>
  <c r="G9" i="16"/>
  <c r="G8" i="16"/>
  <c r="G7" i="16"/>
  <c r="G6" i="16"/>
  <c r="G5" i="16"/>
  <c r="G4" i="16"/>
  <c r="B4" i="16"/>
  <c r="H4" i="16" s="1"/>
  <c r="I4" i="16" s="1"/>
  <c r="H3" i="16"/>
  <c r="I3" i="16" s="1"/>
  <c r="G3" i="16"/>
  <c r="C16" i="14"/>
  <c r="K21" i="14" s="1"/>
  <c r="C15" i="14"/>
  <c r="G14" i="14"/>
  <c r="G13" i="14"/>
  <c r="G12" i="14"/>
  <c r="G11" i="14"/>
  <c r="G10" i="14"/>
  <c r="G9" i="14"/>
  <c r="G8" i="14"/>
  <c r="G7" i="14"/>
  <c r="G6" i="14"/>
  <c r="G5" i="14"/>
  <c r="G4" i="14"/>
  <c r="B4" i="14"/>
  <c r="B5" i="14" s="1"/>
  <c r="H3" i="14"/>
  <c r="I3" i="14" s="1"/>
  <c r="G3" i="14"/>
  <c r="C16" i="13"/>
  <c r="K21" i="13" s="1"/>
  <c r="C15" i="13"/>
  <c r="G14" i="13"/>
  <c r="G13" i="13"/>
  <c r="G12" i="13"/>
  <c r="G11" i="13"/>
  <c r="G10" i="13"/>
  <c r="G9" i="13"/>
  <c r="G8" i="13"/>
  <c r="G7" i="13"/>
  <c r="G6" i="13"/>
  <c r="G5" i="13"/>
  <c r="G4" i="13"/>
  <c r="B4" i="13"/>
  <c r="H4" i="13" s="1"/>
  <c r="I4" i="13" s="1"/>
  <c r="H3" i="13"/>
  <c r="I3" i="13" s="1"/>
  <c r="G3" i="13"/>
  <c r="B5" i="16" l="1"/>
  <c r="C17" i="16"/>
  <c r="H5" i="14"/>
  <c r="I5" i="14" s="1"/>
  <c r="B6" i="14"/>
  <c r="H4" i="14"/>
  <c r="I4" i="14" s="1"/>
  <c r="C17" i="14"/>
  <c r="B5" i="13"/>
  <c r="C17" i="13"/>
  <c r="H5" i="16" l="1"/>
  <c r="I5" i="16" s="1"/>
  <c r="B6" i="16"/>
  <c r="B7" i="14"/>
  <c r="H6" i="14"/>
  <c r="I6" i="14" s="1"/>
  <c r="H5" i="13"/>
  <c r="I5" i="13" s="1"/>
  <c r="B6" i="13"/>
  <c r="B7" i="16" l="1"/>
  <c r="H6" i="16"/>
  <c r="I6" i="16" s="1"/>
  <c r="H7" i="14"/>
  <c r="I7" i="14" s="1"/>
  <c r="B8" i="14"/>
  <c r="H6" i="13"/>
  <c r="I6" i="13" s="1"/>
  <c r="B7" i="13"/>
  <c r="H7" i="16" l="1"/>
  <c r="I7" i="16" s="1"/>
  <c r="B8" i="16"/>
  <c r="B9" i="14"/>
  <c r="H8" i="14"/>
  <c r="I8" i="14" s="1"/>
  <c r="H7" i="13"/>
  <c r="I7" i="13" s="1"/>
  <c r="B8" i="13"/>
  <c r="H8" i="16" l="1"/>
  <c r="I8" i="16" s="1"/>
  <c r="B9" i="16"/>
  <c r="H9" i="14"/>
  <c r="I9" i="14" s="1"/>
  <c r="B10" i="14"/>
  <c r="H8" i="13"/>
  <c r="I8" i="13" s="1"/>
  <c r="B9" i="13"/>
  <c r="B10" i="16" l="1"/>
  <c r="H9" i="16"/>
  <c r="I9" i="16" s="1"/>
  <c r="B11" i="14"/>
  <c r="H10" i="14"/>
  <c r="I10" i="14" s="1"/>
  <c r="H9" i="13"/>
  <c r="I9" i="13" s="1"/>
  <c r="B10" i="13"/>
  <c r="H10" i="16" l="1"/>
  <c r="I10" i="16" s="1"/>
  <c r="B11" i="16"/>
  <c r="H11" i="14"/>
  <c r="I11" i="14" s="1"/>
  <c r="B12" i="14"/>
  <c r="H10" i="13"/>
  <c r="I10" i="13" s="1"/>
  <c r="B11" i="13"/>
  <c r="B12" i="16" l="1"/>
  <c r="H11" i="16"/>
  <c r="I11" i="16" s="1"/>
  <c r="B13" i="14"/>
  <c r="H12" i="14"/>
  <c r="I12" i="14" s="1"/>
  <c r="H11" i="13"/>
  <c r="I11" i="13" s="1"/>
  <c r="B12" i="13"/>
  <c r="H12" i="16" l="1"/>
  <c r="I12" i="16" s="1"/>
  <c r="B13" i="16"/>
  <c r="B14" i="14"/>
  <c r="H14" i="14" s="1"/>
  <c r="I14" i="14" s="1"/>
  <c r="Q21" i="14" s="1"/>
  <c r="H13" i="14"/>
  <c r="I13" i="14" s="1"/>
  <c r="H12" i="13"/>
  <c r="I12" i="13" s="1"/>
  <c r="B13" i="13"/>
  <c r="B14" i="16" l="1"/>
  <c r="H14" i="16" s="1"/>
  <c r="I14" i="16" s="1"/>
  <c r="H13" i="16"/>
  <c r="I13" i="16" s="1"/>
  <c r="H13" i="13"/>
  <c r="I13" i="13" s="1"/>
  <c r="B14" i="13"/>
  <c r="H14" i="13" s="1"/>
  <c r="I14" i="13" s="1"/>
  <c r="Q21" i="16" l="1"/>
  <c r="Q21" i="13"/>
  <c r="H3" i="12" l="1"/>
  <c r="I3" i="12" s="1"/>
  <c r="C16" i="12"/>
  <c r="K21" i="12" s="1"/>
  <c r="C15" i="12"/>
  <c r="C22" i="12" s="1"/>
  <c r="G14" i="12"/>
  <c r="G13" i="12"/>
  <c r="G12" i="12"/>
  <c r="G11" i="12"/>
  <c r="G9" i="12"/>
  <c r="G8" i="12"/>
  <c r="G7" i="12"/>
  <c r="G6" i="12"/>
  <c r="G5" i="12"/>
  <c r="G4" i="12"/>
  <c r="B4" i="12"/>
  <c r="B5" i="12" s="1"/>
  <c r="H5" i="12" s="1"/>
  <c r="G3" i="12"/>
  <c r="C22" i="14" l="1"/>
  <c r="F7" i="15"/>
  <c r="C22" i="16"/>
  <c r="C22" i="13"/>
  <c r="F21" i="12"/>
  <c r="H4" i="12"/>
  <c r="C17" i="12"/>
  <c r="B6" i="12"/>
  <c r="I5" i="12"/>
  <c r="H6" i="15" l="1"/>
  <c r="F21" i="16"/>
  <c r="F21" i="14"/>
  <c r="F21" i="13"/>
  <c r="I4" i="12"/>
  <c r="H6" i="12"/>
  <c r="I6" i="12" s="1"/>
  <c r="B7" i="12"/>
  <c r="H7" i="12" l="1"/>
  <c r="B8" i="12"/>
  <c r="I7" i="12" l="1"/>
  <c r="B9" i="12"/>
  <c r="B10" i="12" s="1"/>
  <c r="H10" i="12" s="1"/>
  <c r="I10" i="12" s="1"/>
  <c r="H8" i="12"/>
  <c r="I8" i="12" l="1"/>
  <c r="H9" i="12"/>
  <c r="I9" i="12" l="1"/>
  <c r="B11" i="12"/>
  <c r="H11" i="12" l="1"/>
  <c r="I11" i="12" s="1"/>
  <c r="B12" i="12"/>
  <c r="B13" i="12" l="1"/>
  <c r="H12" i="12"/>
  <c r="I12" i="12" s="1"/>
  <c r="B14" i="12" l="1"/>
  <c r="H13" i="12"/>
  <c r="I13" i="12" s="1"/>
  <c r="H14" i="12" l="1"/>
  <c r="I14" i="12" s="1"/>
  <c r="Q21" i="12" l="1"/>
  <c r="Q26" i="12"/>
</calcChain>
</file>

<file path=xl/comments1.xml><?xml version="1.0" encoding="utf-8"?>
<comments xmlns="http://schemas.openxmlformats.org/spreadsheetml/2006/main">
  <authors>
    <author>Robert Marsh</author>
  </authors>
  <commentList>
    <comment ref="B3" authorId="0" shapeId="0">
      <text>
        <r>
          <rPr>
            <b/>
            <sz val="9"/>
            <color indexed="81"/>
            <rFont val="Tahoma"/>
            <family val="2"/>
          </rPr>
          <t>Enter Most Recent Usage Month here</t>
        </r>
      </text>
    </comment>
    <comment ref="C3" authorId="0" shapeId="0">
      <text>
        <r>
          <rPr>
            <b/>
            <sz val="9"/>
            <color indexed="81"/>
            <rFont val="Tahoma"/>
            <family val="2"/>
          </rPr>
          <t>Enter Usage for each month in this column.</t>
        </r>
      </text>
    </comment>
    <comment ref="C20" authorId="0" shapeId="0">
      <text>
        <r>
          <rPr>
            <b/>
            <sz val="9"/>
            <color indexed="81"/>
            <rFont val="Tahoma"/>
            <family val="2"/>
          </rPr>
          <t>Enter the Square Footage for the dwelling here.</t>
        </r>
      </text>
    </comment>
    <comment ref="O20" authorId="0" shapeId="0">
      <text>
        <r>
          <rPr>
            <b/>
            <sz val="9"/>
            <color indexed="81"/>
            <rFont val="Tahoma"/>
            <family val="2"/>
          </rPr>
          <t>Enter Month as Text.</t>
        </r>
      </text>
    </comment>
    <comment ref="B21" authorId="0" shapeId="0">
      <text>
        <r>
          <rPr>
            <sz val="9"/>
            <color indexed="81"/>
            <rFont val="Tahoma"/>
            <family val="2"/>
          </rPr>
          <t xml:space="preserve">Heating Degree Days
</t>
        </r>
      </text>
    </comment>
    <comment ref="C21" authorId="0" shapeId="0">
      <text>
        <r>
          <rPr>
            <b/>
            <sz val="9"/>
            <color indexed="81"/>
            <rFont val="Tahoma"/>
            <family val="2"/>
          </rPr>
          <t>Enter Heating Degree days here.</t>
        </r>
      </text>
    </comment>
    <comment ref="O21" authorId="0" shapeId="0">
      <text>
        <r>
          <rPr>
            <b/>
            <sz val="9"/>
            <color indexed="81"/>
            <rFont val="Tahoma"/>
            <family val="2"/>
          </rPr>
          <t>Enter Month as Text</t>
        </r>
      </text>
    </comment>
    <comment ref="O24" authorId="0" shapeId="0">
      <text>
        <r>
          <rPr>
            <b/>
            <sz val="9"/>
            <color indexed="81"/>
            <rFont val="Tahoma"/>
            <family val="2"/>
          </rPr>
          <t>Enter Month as Text.</t>
        </r>
      </text>
    </comment>
    <comment ref="O26" authorId="0" shapeId="0">
      <text>
        <r>
          <rPr>
            <b/>
            <sz val="9"/>
            <color indexed="81"/>
            <rFont val="Tahoma"/>
            <family val="2"/>
          </rPr>
          <t>Enter Month as Text.</t>
        </r>
      </text>
    </comment>
  </commentList>
</comments>
</file>

<file path=xl/comments2.xml><?xml version="1.0" encoding="utf-8"?>
<comments xmlns="http://schemas.openxmlformats.org/spreadsheetml/2006/main">
  <authors>
    <author>Robert Marsh</author>
  </authors>
  <commentList>
    <comment ref="B3" authorId="0" shapeId="0">
      <text>
        <r>
          <rPr>
            <b/>
            <sz val="9"/>
            <color indexed="81"/>
            <rFont val="Tahoma"/>
            <family val="2"/>
          </rPr>
          <t>Enter Most Recent Usage Month here</t>
        </r>
      </text>
    </comment>
    <comment ref="C3" authorId="0" shapeId="0">
      <text>
        <r>
          <rPr>
            <b/>
            <sz val="9"/>
            <color indexed="81"/>
            <rFont val="Tahoma"/>
            <family val="2"/>
          </rPr>
          <t>Enter Usage for each month in this column.</t>
        </r>
      </text>
    </comment>
  </commentList>
</comments>
</file>

<file path=xl/comments3.xml><?xml version="1.0" encoding="utf-8"?>
<comments xmlns="http://schemas.openxmlformats.org/spreadsheetml/2006/main">
  <authors>
    <author>Robert Marsh</author>
  </authors>
  <commentList>
    <comment ref="B3" authorId="0" shapeId="0">
      <text>
        <r>
          <rPr>
            <b/>
            <sz val="9"/>
            <color indexed="81"/>
            <rFont val="Tahoma"/>
            <family val="2"/>
          </rPr>
          <t>Enter Most Recent Usage Month here</t>
        </r>
      </text>
    </comment>
    <comment ref="C3" authorId="0" shapeId="0">
      <text>
        <r>
          <rPr>
            <b/>
            <sz val="9"/>
            <color indexed="81"/>
            <rFont val="Tahoma"/>
            <family val="2"/>
          </rPr>
          <t>Enter Usage for each month in this column.</t>
        </r>
      </text>
    </comment>
  </commentList>
</comments>
</file>

<file path=xl/comments4.xml><?xml version="1.0" encoding="utf-8"?>
<comments xmlns="http://schemas.openxmlformats.org/spreadsheetml/2006/main">
  <authors>
    <author>Robert Marsh</author>
  </authors>
  <commentList>
    <comment ref="B3" authorId="0" shapeId="0">
      <text>
        <r>
          <rPr>
            <b/>
            <sz val="9"/>
            <color indexed="81"/>
            <rFont val="Tahoma"/>
            <family val="2"/>
          </rPr>
          <t>Enter Most Recent Usage Month here</t>
        </r>
      </text>
    </comment>
    <comment ref="C3" authorId="0" shapeId="0">
      <text>
        <r>
          <rPr>
            <b/>
            <sz val="9"/>
            <color indexed="81"/>
            <rFont val="Tahoma"/>
            <family val="2"/>
          </rPr>
          <t>Enter Usage for each month in this column.</t>
        </r>
      </text>
    </comment>
  </commentList>
</comments>
</file>

<file path=xl/comments5.xml><?xml version="1.0" encoding="utf-8"?>
<comments xmlns="http://schemas.openxmlformats.org/spreadsheetml/2006/main">
  <authors>
    <author>Robert Marsh</author>
  </authors>
  <commentList>
    <comment ref="O20" authorId="0" shapeId="0">
      <text>
        <r>
          <rPr>
            <b/>
            <sz val="9"/>
            <color indexed="81"/>
            <rFont val="Tahoma"/>
            <family val="2"/>
          </rPr>
          <t>For Assessment Data Users need to go to the Municipalities Website to find required Data</t>
        </r>
      </text>
    </comment>
    <comment ref="O27" authorId="0" shapeId="0">
      <text>
        <r>
          <rPr>
            <b/>
            <sz val="9"/>
            <color indexed="81"/>
            <rFont val="Tahoma"/>
            <family val="2"/>
          </rPr>
          <t>Use County Tax Assessors Website</t>
        </r>
      </text>
    </comment>
  </commentList>
</comments>
</file>

<file path=xl/sharedStrings.xml><?xml version="1.0" encoding="utf-8"?>
<sst xmlns="http://schemas.openxmlformats.org/spreadsheetml/2006/main" count="332" uniqueCount="195">
  <si>
    <t>KWH</t>
  </si>
  <si>
    <t>16+ HHI</t>
  </si>
  <si>
    <t>0 - 5 HHI</t>
  </si>
  <si>
    <t>6 - 15 HHI</t>
  </si>
  <si>
    <t>Low</t>
  </si>
  <si>
    <t>Mid</t>
  </si>
  <si>
    <t>High</t>
  </si>
  <si>
    <t>Total</t>
  </si>
  <si>
    <t>Baseload</t>
  </si>
  <si>
    <t>HHI</t>
  </si>
  <si>
    <t>Square Footage</t>
  </si>
  <si>
    <t>Total BTU's</t>
  </si>
  <si>
    <t>Bill Date:</t>
  </si>
  <si>
    <t>Usage:</t>
  </si>
  <si>
    <t>Units:</t>
  </si>
  <si>
    <t>Annual Baseload Consumption (Electric):</t>
  </si>
  <si>
    <t>HDD</t>
  </si>
  <si>
    <t>Seasonal</t>
  </si>
  <si>
    <t>Summer Start</t>
  </si>
  <si>
    <t>Summer End</t>
  </si>
  <si>
    <t>Winter Start</t>
  </si>
  <si>
    <t>Winter End</t>
  </si>
  <si>
    <t>Summer Seasonal Usage (Electric):</t>
  </si>
  <si>
    <t>Winter Seasonal Usage (Electric):</t>
  </si>
  <si>
    <t>&lt; 750 kWh</t>
  </si>
  <si>
    <t>kWh</t>
  </si>
  <si>
    <t xml:space="preserve">          Comments:</t>
  </si>
  <si>
    <t xml:space="preserve">    The Baseload &amp; Energy Assessment Summary Tool</t>
  </si>
  <si>
    <t>THERMS</t>
  </si>
  <si>
    <t>Annual Baseload Consumption (Gas):</t>
  </si>
  <si>
    <t>Winter Seasonal Usage (Gas):</t>
  </si>
  <si>
    <t>October</t>
  </si>
  <si>
    <t>April</t>
  </si>
  <si>
    <t>May</t>
  </si>
  <si>
    <t>September</t>
  </si>
  <si>
    <t>Annual Baseload Consumption (Propane):</t>
  </si>
  <si>
    <t>Winter Seasonal Usage (Propane):</t>
  </si>
  <si>
    <t>Low 0 - 5 HHI</t>
  </si>
  <si>
    <t>Mid 6 - 15 HHI</t>
  </si>
  <si>
    <t>High 16+ HHI</t>
  </si>
  <si>
    <t>Therms</t>
  </si>
  <si>
    <t>Hardwood (Cord)</t>
  </si>
  <si>
    <t>Softwood (Cord)</t>
  </si>
  <si>
    <t>Pellets (Ton)</t>
  </si>
  <si>
    <t>Comments:</t>
  </si>
  <si>
    <t>Annual Baseload Consumption (Fuel Oil):</t>
  </si>
  <si>
    <t>Winter Seasonal Usage (Fuel Oil):</t>
  </si>
  <si>
    <t>Gallons</t>
  </si>
  <si>
    <t>&gt; 201 Gallons</t>
  </si>
  <si>
    <t>751 - 2500 kWh</t>
  </si>
  <si>
    <t>&gt; 2501 kWh</t>
  </si>
  <si>
    <t>Below is a list of the formulas used in the Baseload  &amp; Energy Assessment Summary Tool along with explainations for troubleshooting Purposes.</t>
  </si>
  <si>
    <t>site energy consumption - trillion Btu</t>
  </si>
  <si>
    <t>space heating</t>
  </si>
  <si>
    <t>AC</t>
  </si>
  <si>
    <t>End Use</t>
  </si>
  <si>
    <t>site energy consumption - baseload (trillion Btu)</t>
  </si>
  <si>
    <t>end use</t>
  </si>
  <si>
    <t>Water heating</t>
  </si>
  <si>
    <t>Clothes dryer</t>
  </si>
  <si>
    <t>lighting</t>
  </si>
  <si>
    <t>refrigerators, freezers</t>
  </si>
  <si>
    <t>Cooking (incl. microwave)</t>
  </si>
  <si>
    <t>television/entertainment</t>
  </si>
  <si>
    <t>How to use the Baseload &amp; Energy Assessment Summary Tool</t>
  </si>
  <si>
    <t>Credits</t>
  </si>
  <si>
    <t>Created by:</t>
  </si>
  <si>
    <t>Website links and useful information:</t>
  </si>
  <si>
    <t>Definitions and Equations:</t>
  </si>
  <si>
    <t>Produced by:</t>
  </si>
  <si>
    <t xml:space="preserve"> Rocky Mountain Development Council, with funding from the Department of Energy and Health and Human Services </t>
  </si>
  <si>
    <t>Jonathan Ballew</t>
  </si>
  <si>
    <t>Robert Marsh</t>
  </si>
  <si>
    <t>Special Thanks</t>
  </si>
  <si>
    <t>The B.E.A.S.T. was developed to assist Weatherization and other energy assistance technicians in providing simple yet useful</t>
  </si>
  <si>
    <t xml:space="preserve">energy education. The system is meant to operate on minimal inputs in order to provide information in a fast paced </t>
  </si>
  <si>
    <t>environment. The design is meant to empower occupants to take control of their energy usage, which can only happen if</t>
  </si>
  <si>
    <t>they have a firm understanding of where their energy use goes.</t>
  </si>
  <si>
    <t>B.E.A.S.T. Summary</t>
  </si>
  <si>
    <t>Tamasin Sterner</t>
  </si>
  <si>
    <t>Larry Armanda</t>
  </si>
  <si>
    <t>Energy OutWest</t>
  </si>
  <si>
    <t>Saturn Resource Management</t>
  </si>
  <si>
    <t>Echo</t>
  </si>
  <si>
    <t>CB</t>
  </si>
  <si>
    <t>Rocky Mountain Development Council</t>
  </si>
  <si>
    <t>Energy Star Degree Days Calculator</t>
  </si>
  <si>
    <t>EIA Residential Energy Consumption Survey (2015)</t>
  </si>
  <si>
    <t>Land Parcel Assessment Information By State</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</si>
  <si>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</si>
  <si>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</si>
  <si>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</si>
  <si>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</si>
  <si>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</si>
  <si>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</si>
  <si>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</si>
  <si>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</si>
  <si>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</si>
  <si>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</si>
  <si>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</si>
  <si>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</si>
  <si>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</si>
  <si>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</si>
  <si>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</si>
  <si>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</si>
  <si>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</si>
  <si>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</si>
  <si>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</si>
  <si>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</si>
  <si>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</si>
  <si>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</si>
  <si>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</si>
  <si>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</si>
  <si>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</si>
  <si>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</si>
  <si>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</si>
  <si>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</si>
  <si>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</si>
  <si>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</si>
  <si>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</si>
  <si>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</si>
  <si>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</si>
  <si>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Dekota</t>
  </si>
  <si>
    <t>Ohio</t>
  </si>
  <si>
    <t>Oklahoma</t>
  </si>
  <si>
    <t>Oregon</t>
  </si>
  <si>
    <t>Pennsylvania</t>
  </si>
  <si>
    <t>Rhode Island</t>
  </si>
  <si>
    <t>South Carolina</t>
  </si>
  <si>
    <t>South Dekota</t>
  </si>
  <si>
    <t>Tennessee</t>
  </si>
  <si>
    <t>Texas</t>
  </si>
  <si>
    <t>Utah</t>
  </si>
  <si>
    <t>Vermont</t>
  </si>
  <si>
    <t>Virginia</t>
  </si>
  <si>
    <t>Washington</t>
  </si>
  <si>
    <t>West Virginia</t>
  </si>
  <si>
    <t>Wisconsin</t>
  </si>
  <si>
    <t>Wyoming</t>
  </si>
  <si>
    <t>NASCSP: National Association For State Community Services Programs</t>
  </si>
  <si>
    <t>Definitions:</t>
  </si>
  <si>
    <t>threshold of 65F or 18C. To calculate the Heating Degree Days you take the temperature for each given day, than</t>
  </si>
  <si>
    <t xml:space="preserve">subtracting that number from the treshold of 65F. (Ex: 33F - 65F = 32 Heating Degree Days) This process is done for </t>
  </si>
  <si>
    <t>each day during a hearing season and then totaled up to give the total Heating Degree days during a season.</t>
  </si>
  <si>
    <t xml:space="preserve">include heating or cooling. </t>
  </si>
  <si>
    <t>is required to maintain a habitable living environment.</t>
  </si>
  <si>
    <t>Equations and Calcuations:</t>
  </si>
  <si>
    <r>
      <rPr>
        <b/>
        <u/>
        <sz val="11"/>
        <color theme="1"/>
        <rFont val="Calibri"/>
        <family val="2"/>
        <scheme val="minor"/>
      </rPr>
      <t>Heating Season:</t>
    </r>
    <r>
      <rPr>
        <b/>
        <sz val="11"/>
        <color theme="1"/>
        <rFont val="Calibri"/>
        <family val="2"/>
        <scheme val="minor"/>
      </rPr>
      <t xml:space="preserve">  A period of months in which the outside temperature drops to a point in which the need for heat</t>
    </r>
  </si>
  <si>
    <r>
      <rPr>
        <b/>
        <u/>
        <sz val="11"/>
        <color theme="1"/>
        <rFont val="Calibri"/>
        <family val="2"/>
        <scheme val="minor"/>
      </rPr>
      <t>Baseload Usage:</t>
    </r>
    <r>
      <rPr>
        <b/>
        <sz val="11"/>
        <color theme="1"/>
        <rFont val="Calibri"/>
        <family val="2"/>
        <scheme val="minor"/>
      </rPr>
      <t xml:space="preserve"> Baseload usage is the amount of energy that household uses on a day to day basis that does not </t>
    </r>
  </si>
  <si>
    <r>
      <rPr>
        <b/>
        <u/>
        <sz val="11"/>
        <color theme="1"/>
        <rFont val="Calibri"/>
        <family val="2"/>
        <scheme val="minor"/>
      </rPr>
      <t>Heating Degree Days:</t>
    </r>
    <r>
      <rPr>
        <b/>
        <sz val="11"/>
        <color theme="1"/>
        <rFont val="Calibri"/>
        <family val="2"/>
        <scheme val="minor"/>
      </rPr>
      <t xml:space="preserve"> A Heating Degree day is any day that the in which the outside air temperature is below a </t>
    </r>
  </si>
  <si>
    <t>Conversion Table</t>
  </si>
  <si>
    <t>Natural Gas: 1 Therm = 100,000 BTU's</t>
  </si>
  <si>
    <t>Electric: 1 kWh = 4312 BTU's</t>
  </si>
  <si>
    <t>Propane: 1 Gallon = 92,000 BTU's</t>
  </si>
  <si>
    <t>Fuel Oil: 1 Gallon = 139,000 BTU's</t>
  </si>
  <si>
    <t>Hardwood:  1 Cord = 20,000,000 BTU's</t>
  </si>
  <si>
    <t>Softwood:  1 Cord = 15,000,000 BTU's</t>
  </si>
  <si>
    <t xml:space="preserve">Wood Pellets: 1 Ton = 16,000,000 BTU's </t>
  </si>
  <si>
    <t>Dishwasher</t>
  </si>
  <si>
    <t>≤ 5,000 kWh</t>
  </si>
  <si>
    <t>≥ 10,001 kWh</t>
  </si>
  <si>
    <t>5,001 - 10,000 kWh</t>
  </si>
  <si>
    <t>Home Heating Index:</t>
  </si>
  <si>
    <t>&lt; 5,000 kWh</t>
  </si>
  <si>
    <t>5,000 - 10,000 kWh</t>
  </si>
  <si>
    <t>&gt; 10,001 kWh</t>
  </si>
  <si>
    <t xml:space="preserve"> Therms</t>
  </si>
  <si>
    <t xml:space="preserve">                   The Baseload &amp; Energy Assessment Summary Tool</t>
  </si>
  <si>
    <t xml:space="preserve">                    The Baseload &amp; Energy Assessment Summary Tool</t>
  </si>
  <si>
    <t>&lt; 150 Therms</t>
  </si>
  <si>
    <t>151 - 350 Therms</t>
  </si>
  <si>
    <t>&gt; 351 Therms</t>
  </si>
  <si>
    <t>&lt;  150 Therm</t>
  </si>
  <si>
    <t>151 - 350 Therm</t>
  </si>
  <si>
    <t>101 - 200 Gallons</t>
  </si>
  <si>
    <t>&lt; 100 Gallons</t>
  </si>
  <si>
    <t>&lt; 150 Gallons</t>
  </si>
  <si>
    <t>151 - 325 Gallons</t>
  </si>
  <si>
    <t>&gt; 326 Gallons</t>
  </si>
  <si>
    <t>&lt; 25 Gallons</t>
  </si>
  <si>
    <t>26 - 50 Gallons</t>
  </si>
  <si>
    <t>≥ 51 Gallons</t>
  </si>
  <si>
    <t>Rana Belshe</t>
  </si>
  <si>
    <t>understand their impact on their energy use to encourage a client focused conservation strategy.</t>
  </si>
  <si>
    <t>Total site Energy Consumption shows how the average home in the "Mountain North" region uses</t>
  </si>
  <si>
    <t>energy. About half of the home's energy goes to heating and cooling with the other half going</t>
  </si>
  <si>
    <t>toward baseload use. (*data generated from EIA's 2015 REC Survey)</t>
  </si>
  <si>
    <t>This chart shows which appliances use the largest share of the Baseload Energy. Water heating  is by</t>
  </si>
  <si>
    <t>Wood:</t>
  </si>
  <si>
    <r>
      <rPr>
        <b/>
        <u/>
        <sz val="11"/>
        <color theme="1"/>
        <rFont val="Calibri"/>
        <family val="2"/>
        <scheme val="minor"/>
      </rPr>
      <t>Wood (Cord):</t>
    </r>
    <r>
      <rPr>
        <b/>
        <sz val="11"/>
        <color theme="1"/>
        <rFont val="Calibri"/>
        <family val="2"/>
        <scheme val="minor"/>
      </rPr>
      <t xml:space="preserve">  A cord is measured as a  4' x 4' x 8' neatly stacked pile.</t>
    </r>
  </si>
  <si>
    <t>far the biggest user, and therefore has the greatest potential for savings.</t>
  </si>
  <si>
    <t xml:space="preserve">The Baseload &amp; Energy Assessment Summary Tool </t>
  </si>
  <si>
    <t>Wood Consumption:</t>
  </si>
  <si>
    <t xml:space="preserve">         Home Heating Index:</t>
  </si>
  <si>
    <t>Energy use is ubiquitous…we all occupy buildings and we all use energy.  The B.E.A.S.T. allows occupants to better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</si>
</sst>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409]mmm\-yy;@"/>
    <numFmt numFmtId="165" formatCode="0.0"/>
  </numFmts>
  <fonts count="3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b/>
      <sz val="16"/>
      <color theme="1"/>
      <name val="Calibri"/>
      <family val="2"/>
    </font>
    <font>
      <sz val="9"/>
      <color indexed="81"/>
      <name val="Tahoma"/>
      <family val="2"/>
    </font>
    <font>
      <b/>
      <sz val="9"/>
      <color indexed="81"/>
      <name val="Tahoma"/>
      <family val="2"/>
    </font>
    <font>
      <b/>
      <sz val="22"/>
      <color theme="1"/>
      <name val="Calibri"/>
      <family val="2"/>
      <scheme val="minor"/>
    </font>
    <font>
      <sz val="11"/>
      <name val="Calibri"/>
      <family val="2"/>
      <scheme val="minor"/>
    </font>
    <font>
      <b/>
      <sz val="16"/>
      <name val="Calibri"/>
      <family val="2"/>
      <scheme val="minor"/>
    </font>
    <font>
      <b/>
      <sz val="11"/>
      <name val="Calibri"/>
      <family val="2"/>
      <scheme val="minor"/>
    </font>
    <font>
      <u/>
      <sz val="11"/>
      <color theme="10"/>
      <name val="Calibri"/>
      <family val="2"/>
      <scheme val="minor"/>
    </font>
    <font>
      <b/>
      <u/>
      <sz val="11"/>
      <color theme="1"/>
      <name val="Calibri"/>
      <family val="2"/>
      <scheme val="minor"/>
    </font>
    <font>
      <b/>
      <sz val="12"/>
      <color theme="1"/>
      <name val="Calibri"/>
      <family val="2"/>
      <scheme val="minor"/>
    </font>
  </fonts>
  <fills count="10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9389629810485"/>
        <bgColor indexed="64"/>
      </patternFill>
    </fill>
    <fill>
      <patternFill patternType="solid">
        <fgColor theme="0"/>
        <bgColor indexed="64"/>
      </patternFill>
    </fill>
    <fill>
      <patternFill patternType="solid">
        <fgColor rgb="FF92D050"/>
        <bgColor indexed="64"/>
      </patternFill>
    </fill>
    <fill>
      <patternFill patternType="solid">
        <fgColor rgb="FFFFC000"/>
        <bgColor indexed="64"/>
      </patternFill>
    </fill>
    <fill>
      <patternFill patternType="solid">
        <fgColor rgb="FF9B4FD9"/>
        <bgColor indexed="64"/>
      </patternFill>
    </fill>
    <fill>
      <patternFill patternType="solid">
        <fgColor rgb="FFD71607"/>
        <bgColor indexed="64"/>
      </patternFill>
    </fill>
    <fill>
      <patternFill patternType="solid">
        <fgColor rgb="FF838383"/>
        <bgColor indexed="64"/>
      </patternFill>
    </fill>
    <fill>
      <patternFill patternType="solid">
        <fgColor rgb="FF868686"/>
        <bgColor indexed="64"/>
      </patternFill>
    </fill>
    <fill>
      <patternFill patternType="solid">
        <fgColor rgb="FF898989"/>
        <bgColor indexed="64"/>
      </patternFill>
    </fill>
    <fill>
      <patternFill patternType="solid">
        <fgColor rgb="FF8C8C8C"/>
        <bgColor indexed="64"/>
      </patternFill>
    </fill>
    <fill>
      <patternFill patternType="solid">
        <fgColor rgb="FF8F8F8F"/>
        <bgColor indexed="64"/>
      </patternFill>
    </fill>
    <fill>
      <patternFill patternType="solid">
        <fgColor rgb="FF929292"/>
        <bgColor indexed="64"/>
      </patternFill>
    </fill>
    <fill>
      <patternFill patternType="solid">
        <fgColor rgb="FF959595"/>
        <bgColor indexed="64"/>
      </patternFill>
    </fill>
    <fill>
      <patternFill patternType="solid">
        <fgColor rgb="FF989898"/>
        <bgColor indexed="64"/>
      </patternFill>
    </fill>
    <fill>
      <patternFill patternType="solid">
        <fgColor rgb="FF9B9B9B"/>
        <bgColor indexed="64"/>
      </patternFill>
    </fill>
    <fill>
      <patternFill patternType="solid">
        <fgColor rgb="FF9E9E9E"/>
        <bgColor indexed="64"/>
      </patternFill>
    </fill>
    <fill>
      <patternFill patternType="solid">
        <fgColor rgb="FFA1A1A1"/>
        <bgColor indexed="64"/>
      </patternFill>
    </fill>
    <fill>
      <patternFill patternType="solid">
        <fgColor rgb="FFA4A4A4"/>
        <bgColor indexed="64"/>
      </patternFill>
    </fill>
    <fill>
      <patternFill patternType="solid">
        <fgColor rgb="FFA7A7A7"/>
        <bgColor indexed="64"/>
      </patternFill>
    </fill>
    <fill>
      <patternFill patternType="solid">
        <fgColor rgb="FFAAAAAA"/>
        <bgColor indexed="64"/>
      </patternFill>
    </fill>
    <fill>
      <patternFill patternType="solid">
        <fgColor rgb="FFADADAD"/>
        <bgColor indexed="64"/>
      </patternFill>
    </fill>
    <fill>
      <patternFill patternType="solid">
        <fgColor rgb="FFB0B0B0"/>
        <bgColor indexed="64"/>
      </patternFill>
    </fill>
    <fill>
      <patternFill patternType="solid">
        <fgColor rgb="FFB3B3B3"/>
        <bgColor indexed="64"/>
      </patternFill>
    </fill>
    <fill>
      <patternFill patternType="solid">
        <fgColor rgb="FFB6B6B6"/>
        <bgColor indexed="64"/>
      </patternFill>
    </fill>
    <fill>
      <patternFill patternType="solid">
        <fgColor rgb="FFB9B9B9"/>
        <bgColor indexed="64"/>
      </patternFill>
    </fill>
    <fill>
      <patternFill patternType="solid">
        <fgColor rgb="FFBCBCBC"/>
        <bgColor indexed="64"/>
      </patternFill>
    </fill>
    <fill>
      <patternFill patternType="solid">
        <fgColor rgb="FFBFBFBF"/>
        <bgColor indexed="64"/>
      </patternFill>
    </fill>
    <fill>
      <patternFill patternType="solid">
        <fgColor rgb="FFC2C2C2"/>
        <bgColor indexed="64"/>
      </patternFill>
    </fill>
    <fill>
      <patternFill patternType="solid">
        <fgColor rgb="FFC5C5C5"/>
        <bgColor indexed="64"/>
      </patternFill>
    </fill>
    <fill>
      <patternFill patternType="solid">
        <fgColor rgb="FFC8C8C8"/>
        <bgColor indexed="64"/>
      </patternFill>
    </fill>
    <fill>
      <patternFill patternType="solid">
        <fgColor rgb="FFCBCBCB"/>
        <bgColor indexed="64"/>
      </patternFill>
    </fill>
    <fill>
      <patternFill patternType="solid">
        <fgColor rgb="FFCECECE"/>
        <bgColor indexed="64"/>
      </patternFill>
    </fill>
    <fill>
      <patternFill patternType="solid">
        <fgColor rgb="FFD1D1D1"/>
        <bgColor indexed="64"/>
      </patternFill>
    </fill>
    <fill>
      <patternFill patternType="solid">
        <fgColor rgb="FFD4D4D4"/>
        <bgColor indexed="64"/>
      </patternFill>
    </fill>
    <fill>
      <patternFill patternType="solid">
        <fgColor rgb="FFD7D7D7"/>
        <bgColor indexed="64"/>
      </patternFill>
    </fill>
    <fill>
      <patternFill patternType="solid">
        <fgColor rgb="FFDADADA"/>
        <bgColor indexed="64"/>
      </patternFill>
    </fill>
    <fill>
      <patternFill patternType="solid">
        <fgColor rgb="FFDDDDDD"/>
        <bgColor indexed="64"/>
      </patternFill>
    </fill>
    <fill>
      <patternFill patternType="solid">
        <fgColor rgb="FFE0E0E0"/>
        <bgColor indexed="64"/>
      </patternFill>
    </fill>
    <fill>
      <patternFill patternType="solid">
        <fgColor rgb="FFE3E3E3"/>
        <bgColor indexed="64"/>
      </patternFill>
    </fill>
    <fill>
      <patternFill patternType="solid">
        <fgColor rgb="FFE6E6E6"/>
        <bgColor indexed="64"/>
      </patternFill>
    </fill>
    <fill>
      <patternFill patternType="solid">
        <fgColor rgb="FFE9E9E9"/>
        <bgColor indexed="64"/>
      </patternFill>
    </fill>
    <fill>
      <patternFill patternType="solid">
        <fgColor rgb="FFECECEC"/>
        <bgColor indexed="64"/>
      </patternFill>
    </fill>
    <fill>
      <patternFill patternType="solid">
        <fgColor rgb="FFEFEFEF"/>
        <bgColor indexed="64"/>
      </patternFill>
    </fill>
    <fill>
      <patternFill patternType="solid">
        <fgColor rgb="FFF2F2F2"/>
        <bgColor indexed="64"/>
      </patternFill>
    </fill>
    <fill>
      <patternFill patternType="solid">
        <fgColor rgb="FFC00000"/>
        <bgColor indexed="64"/>
      </patternFill>
    </fill>
    <fill>
      <patternFill patternType="solid">
        <fgColor rgb="FF808080"/>
        <bgColor indexed="64"/>
      </patternFill>
    </fill>
    <fill>
      <patternFill patternType="solid">
        <fgColor rgb="FF7D7D7D"/>
        <bgColor indexed="64"/>
      </patternFill>
    </fill>
    <fill>
      <patternFill patternType="solid">
        <fgColor rgb="FF7A7A7A"/>
        <bgColor indexed="64"/>
      </patternFill>
    </fill>
    <fill>
      <patternFill patternType="solid">
        <fgColor rgb="FF777777"/>
        <bgColor indexed="64"/>
      </patternFill>
    </fill>
    <fill>
      <patternFill patternType="solid">
        <fgColor rgb="FF747474"/>
        <bgColor indexed="64"/>
      </patternFill>
    </fill>
    <fill>
      <patternFill patternType="solid">
        <fgColor rgb="FF717171"/>
        <bgColor indexed="64"/>
      </patternFill>
    </fill>
    <fill>
      <patternFill patternType="solid">
        <fgColor rgb="FF6E6E6E"/>
        <bgColor indexed="64"/>
      </patternFill>
    </fill>
    <fill>
      <patternFill patternType="solid">
        <fgColor rgb="FF6B6B6B"/>
        <bgColor indexed="64"/>
      </patternFill>
    </fill>
    <fill>
      <patternFill patternType="solid">
        <fgColor rgb="FF686868"/>
        <bgColor indexed="64"/>
      </patternFill>
    </fill>
    <fill>
      <patternFill patternType="solid">
        <fgColor rgb="FF656565"/>
        <bgColor indexed="64"/>
      </patternFill>
    </fill>
    <fill>
      <patternFill patternType="solid">
        <fgColor rgb="FF626262"/>
        <bgColor indexed="64"/>
      </patternFill>
    </fill>
    <fill>
      <patternFill patternType="solid">
        <fgColor rgb="FF5F5F5F"/>
        <bgColor indexed="64"/>
      </patternFill>
    </fill>
    <fill>
      <patternFill patternType="solid">
        <fgColor rgb="FF5C5C5C"/>
        <bgColor indexed="64"/>
      </patternFill>
    </fill>
    <fill>
      <patternFill patternType="solid">
        <fgColor rgb="FF595959"/>
        <bgColor indexed="64"/>
      </patternFill>
    </fill>
    <fill>
      <patternFill patternType="solid">
        <fgColor rgb="FF565656"/>
        <bgColor indexed="64"/>
      </patternFill>
    </fill>
    <fill>
      <patternFill patternType="solid">
        <fgColor rgb="FF535353"/>
        <bgColor indexed="64"/>
      </patternFill>
    </fill>
    <fill>
      <patternFill patternType="solid">
        <fgColor rgb="FF505050"/>
        <bgColor indexed="64"/>
      </patternFill>
    </fill>
    <fill>
      <patternFill patternType="solid">
        <fgColor rgb="FF4D4D4D"/>
        <bgColor indexed="64"/>
      </patternFill>
    </fill>
    <fill>
      <patternFill patternType="solid">
        <fgColor rgb="FF4A4A4A"/>
        <bgColor indexed="64"/>
      </patternFill>
    </fill>
    <fill>
      <patternFill patternType="solid">
        <fgColor rgb="FF474747"/>
        <bgColor indexed="64"/>
      </patternFill>
    </fill>
    <fill>
      <patternFill patternType="solid">
        <fgColor rgb="FF444444"/>
        <bgColor indexed="64"/>
      </patternFill>
    </fill>
    <fill>
      <patternFill patternType="solid">
        <fgColor rgb="FF414141"/>
        <bgColor indexed="64"/>
      </patternFill>
    </fill>
    <fill>
      <patternFill patternType="solid">
        <fgColor rgb="FF3E3E3E"/>
        <bgColor indexed="64"/>
      </patternFill>
    </fill>
    <fill>
      <patternFill patternType="solid">
        <fgColor rgb="FF3B3B3B"/>
        <bgColor indexed="64"/>
      </patternFill>
    </fill>
    <fill>
      <patternFill patternType="solid">
        <fgColor rgb="FF383838"/>
        <bgColor indexed="64"/>
      </patternFill>
    </fill>
    <fill>
      <patternFill patternType="solid">
        <fgColor rgb="FF353535"/>
        <bgColor indexed="64"/>
      </patternFill>
    </fill>
    <fill>
      <patternFill patternType="solid">
        <fgColor rgb="FF32323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xf numFmtId="0" fontId="27" fillId="0" borderId="0" applyNumberFormat="0" applyFill="0" applyBorder="0" applyAlignment="0" applyProtection="0"/>
  </cellStyleXfs>
  <cellXfs count="636">
    <xf numFmtId="0" fontId="0" fillId="0" borderId="0" xfId="0"/>
    <xf numFmtId="0" fontId="0" fillId="0" borderId="0" xfId="0" applyFill="1"/>
    <xf numFmtId="0" fontId="0" fillId="0" borderId="0" xfId="0" applyAlignment="1">
      <alignment horizontal="center"/>
    </xf>
    <xf numFmtId="0" fontId="0" fillId="33" borderId="0" xfId="0" applyFill="1"/>
    <xf numFmtId="0" fontId="0" fillId="33" borderId="0" xfId="0" applyFill="1" applyAlignment="1">
      <alignment horizontal="center"/>
    </xf>
    <xf numFmtId="0" fontId="0" fillId="0" borderId="0" xfId="0" applyAlignment="1">
      <alignment horizontal="left"/>
    </xf>
    <xf numFmtId="0" fontId="0" fillId="34" borderId="0" xfId="0" applyFill="1"/>
    <xf numFmtId="0" fontId="19" fillId="34" borderId="10" xfId="0" applyFont="1" applyFill="1" applyBorder="1" applyAlignment="1">
      <alignment horizontal="center" vertical="center"/>
    </xf>
    <xf numFmtId="0" fontId="0" fillId="0" borderId="0" xfId="0" applyFill="1" applyAlignment="1">
      <alignment horizontal="center"/>
    </xf>
    <xf numFmtId="0" fontId="0" fillId="0" borderId="0" xfId="0" applyFill="1" applyBorder="1"/>
    <xf numFmtId="0" fontId="0" fillId="0" borderId="0" xfId="0" applyFill="1" applyBorder="1" applyAlignment="1">
      <alignment horizontal="center"/>
    </xf>
    <xf numFmtId="0" fontId="19" fillId="35" borderId="10" xfId="0" applyFont="1" applyFill="1" applyBorder="1" applyAlignment="1">
      <alignment horizontal="center" vertical="center"/>
    </xf>
    <xf numFmtId="0" fontId="19" fillId="35" borderId="18" xfId="0" applyFont="1" applyFill="1" applyBorder="1" applyAlignment="1">
      <alignment horizontal="center" vertical="center"/>
    </xf>
    <xf numFmtId="3" fontId="19" fillId="35" borderId="20" xfId="0" applyNumberFormat="1" applyFont="1" applyFill="1" applyBorder="1" applyAlignment="1">
      <alignment horizontal="center" vertical="center"/>
    </xf>
    <xf numFmtId="0" fontId="19" fillId="36" borderId="10" xfId="0" applyFont="1" applyFill="1" applyBorder="1" applyAlignment="1">
      <alignment horizontal="center" vertical="center"/>
    </xf>
    <xf numFmtId="0" fontId="19" fillId="36" borderId="18" xfId="0" applyFont="1" applyFill="1" applyBorder="1" applyAlignment="1">
      <alignment horizontal="center" vertical="center"/>
    </xf>
    <xf numFmtId="3" fontId="19" fillId="36" borderId="20" xfId="0" applyNumberFormat="1" applyFont="1" applyFill="1" applyBorder="1" applyAlignment="1">
      <alignment horizontal="center" vertical="center"/>
    </xf>
    <xf numFmtId="3" fontId="20" fillId="38" borderId="20" xfId="0" applyNumberFormat="1" applyFont="1" applyFill="1" applyBorder="1" applyAlignment="1">
      <alignment horizontal="center" vertical="center"/>
    </xf>
    <xf numFmtId="0" fontId="19" fillId="38" borderId="18" xfId="0" applyFont="1" applyFill="1" applyBorder="1" applyAlignment="1">
      <alignment horizontal="center" vertical="center"/>
    </xf>
    <xf numFmtId="0" fontId="19" fillId="38" borderId="10" xfId="0" applyFont="1" applyFill="1" applyBorder="1" applyAlignment="1">
      <alignment horizontal="center" vertical="center"/>
    </xf>
    <xf numFmtId="0" fontId="0" fillId="50" borderId="0" xfId="0" applyFill="1" applyBorder="1"/>
    <xf numFmtId="0" fontId="0" fillId="51" borderId="0" xfId="0" applyFill="1" applyBorder="1"/>
    <xf numFmtId="0" fontId="0" fillId="76" borderId="0" xfId="0" applyFill="1" applyBorder="1"/>
    <xf numFmtId="0" fontId="19" fillId="76" borderId="0" xfId="0" applyFont="1" applyFill="1" applyBorder="1"/>
    <xf numFmtId="0" fontId="19" fillId="63" borderId="10" xfId="0" applyFont="1" applyFill="1" applyBorder="1" applyAlignment="1">
      <alignment horizontal="center"/>
    </xf>
    <xf numFmtId="0" fontId="19" fillId="62" borderId="10" xfId="0" applyFont="1" applyFill="1" applyBorder="1" applyAlignment="1">
      <alignment horizontal="center"/>
    </xf>
    <xf numFmtId="0" fontId="19" fillId="61" borderId="10" xfId="0" applyFont="1" applyFill="1" applyBorder="1" applyAlignment="1">
      <alignment horizontal="center"/>
    </xf>
    <xf numFmtId="43" fontId="19" fillId="63" borderId="10" xfId="42" applyFont="1" applyFill="1" applyBorder="1" applyAlignment="1">
      <alignment horizontal="center"/>
    </xf>
    <xf numFmtId="0" fontId="25" fillId="75" borderId="12" xfId="0" applyFont="1" applyFill="1" applyBorder="1" applyAlignment="1">
      <alignment horizontal="center"/>
    </xf>
    <xf numFmtId="0" fontId="19" fillId="74" borderId="23" xfId="0" applyFont="1" applyFill="1" applyBorder="1" applyAlignment="1">
      <alignment horizontal="center"/>
    </xf>
    <xf numFmtId="0" fontId="19" fillId="73" borderId="23" xfId="0" applyFont="1" applyFill="1" applyBorder="1" applyAlignment="1">
      <alignment horizontal="center"/>
    </xf>
    <xf numFmtId="0" fontId="19" fillId="72" borderId="23" xfId="0" applyFont="1" applyFill="1" applyBorder="1" applyAlignment="1">
      <alignment horizontal="center"/>
    </xf>
    <xf numFmtId="0" fontId="19" fillId="71" borderId="23" xfId="0" applyFont="1" applyFill="1" applyBorder="1" applyAlignment="1">
      <alignment horizontal="center"/>
    </xf>
    <xf numFmtId="0" fontId="19" fillId="70" borderId="23" xfId="0" applyFont="1" applyFill="1" applyBorder="1" applyAlignment="1">
      <alignment horizontal="center"/>
    </xf>
    <xf numFmtId="0" fontId="19" fillId="69" borderId="23" xfId="0" applyFont="1" applyFill="1" applyBorder="1" applyAlignment="1">
      <alignment horizontal="center"/>
    </xf>
    <xf numFmtId="0" fontId="19" fillId="68" borderId="23" xfId="0" applyFont="1" applyFill="1" applyBorder="1" applyAlignment="1">
      <alignment horizontal="center"/>
    </xf>
    <xf numFmtId="0" fontId="19" fillId="67" borderId="23" xfId="0" applyFont="1" applyFill="1" applyBorder="1" applyAlignment="1">
      <alignment horizontal="center"/>
    </xf>
    <xf numFmtId="0" fontId="19" fillId="66" borderId="23" xfId="0" applyFont="1" applyFill="1" applyBorder="1" applyAlignment="1">
      <alignment horizontal="center"/>
    </xf>
    <xf numFmtId="0" fontId="19" fillId="65" borderId="23" xfId="0" applyFont="1" applyFill="1" applyBorder="1" applyAlignment="1">
      <alignment horizontal="center"/>
    </xf>
    <xf numFmtId="0" fontId="19" fillId="64" borderId="11" xfId="0" applyFont="1" applyFill="1" applyBorder="1" applyAlignment="1">
      <alignment horizontal="center"/>
    </xf>
    <xf numFmtId="164" fontId="19" fillId="74" borderId="10" xfId="0" applyNumberFormat="1" applyFont="1" applyFill="1" applyBorder="1" applyAlignment="1">
      <alignment horizontal="center"/>
    </xf>
    <xf numFmtId="164" fontId="19" fillId="73" borderId="10" xfId="0" applyNumberFormat="1" applyFont="1" applyFill="1" applyBorder="1" applyAlignment="1">
      <alignment horizontal="center"/>
    </xf>
    <xf numFmtId="164" fontId="19" fillId="72" borderId="10" xfId="0" applyNumberFormat="1" applyFont="1" applyFill="1" applyBorder="1" applyAlignment="1">
      <alignment horizontal="center"/>
    </xf>
    <xf numFmtId="164" fontId="19" fillId="71" borderId="10" xfId="0" applyNumberFormat="1" applyFont="1" applyFill="1" applyBorder="1" applyAlignment="1">
      <alignment horizontal="center"/>
    </xf>
    <xf numFmtId="164" fontId="19" fillId="70" borderId="10" xfId="0" applyNumberFormat="1" applyFont="1" applyFill="1" applyBorder="1" applyAlignment="1">
      <alignment horizontal="center"/>
    </xf>
    <xf numFmtId="164" fontId="19" fillId="69" borderId="10" xfId="0" applyNumberFormat="1" applyFont="1" applyFill="1" applyBorder="1" applyAlignment="1">
      <alignment horizontal="center"/>
    </xf>
    <xf numFmtId="164" fontId="19" fillId="68" borderId="10" xfId="0" applyNumberFormat="1" applyFont="1" applyFill="1" applyBorder="1" applyAlignment="1">
      <alignment horizontal="center"/>
    </xf>
    <xf numFmtId="164" fontId="19" fillId="67" borderId="10" xfId="0" applyNumberFormat="1" applyFont="1" applyFill="1" applyBorder="1" applyAlignment="1">
      <alignment horizontal="center"/>
    </xf>
    <xf numFmtId="164" fontId="19" fillId="66" borderId="10" xfId="0" applyNumberFormat="1" applyFont="1" applyFill="1" applyBorder="1" applyAlignment="1">
      <alignment horizontal="center"/>
    </xf>
    <xf numFmtId="164" fontId="19" fillId="65" borderId="10" xfId="0" applyNumberFormat="1" applyFont="1" applyFill="1" applyBorder="1" applyAlignment="1">
      <alignment horizontal="center"/>
    </xf>
    <xf numFmtId="164" fontId="19" fillId="64" borderId="10" xfId="0" applyNumberFormat="1" applyFont="1" applyFill="1" applyBorder="1" applyAlignment="1">
      <alignment horizontal="center"/>
    </xf>
    <xf numFmtId="0" fontId="19" fillId="76" borderId="0" xfId="0" applyFont="1" applyFill="1" applyBorder="1" applyAlignment="1">
      <alignment horizontal="center"/>
    </xf>
    <xf numFmtId="0" fontId="19" fillId="54" borderId="0" xfId="0" applyFont="1" applyFill="1" applyBorder="1"/>
    <xf numFmtId="0" fontId="0" fillId="54" borderId="0" xfId="0" applyFill="1" applyBorder="1"/>
    <xf numFmtId="0" fontId="0" fillId="47" borderId="13" xfId="0" applyFill="1" applyBorder="1"/>
    <xf numFmtId="0" fontId="0" fillId="47" borderId="16" xfId="0" applyFill="1" applyBorder="1"/>
    <xf numFmtId="0" fontId="0" fillId="46" borderId="13" xfId="0" applyFill="1" applyBorder="1"/>
    <xf numFmtId="0" fontId="0" fillId="46" borderId="16" xfId="0" applyFill="1" applyBorder="1"/>
    <xf numFmtId="0" fontId="0" fillId="45" borderId="13" xfId="0" applyFill="1" applyBorder="1"/>
    <xf numFmtId="0" fontId="0" fillId="45" borderId="16" xfId="0" applyFill="1" applyBorder="1"/>
    <xf numFmtId="0" fontId="0" fillId="44" borderId="13" xfId="0" applyFill="1" applyBorder="1"/>
    <xf numFmtId="0" fontId="0" fillId="44" borderId="16" xfId="0" applyFill="1" applyBorder="1"/>
    <xf numFmtId="0" fontId="0" fillId="43" borderId="13" xfId="0" applyFill="1" applyBorder="1"/>
    <xf numFmtId="0" fontId="0" fillId="43" borderId="16" xfId="0" applyFill="1" applyBorder="1"/>
    <xf numFmtId="0" fontId="0" fillId="42" borderId="13" xfId="0" applyFill="1" applyBorder="1"/>
    <xf numFmtId="0" fontId="0" fillId="42" borderId="16" xfId="0" applyFill="1" applyBorder="1"/>
    <xf numFmtId="165" fontId="19" fillId="34" borderId="10" xfId="0" applyNumberFormat="1" applyFont="1" applyFill="1" applyBorder="1" applyAlignment="1">
      <alignment horizontal="center" vertical="center"/>
    </xf>
    <xf numFmtId="0" fontId="0" fillId="76" borderId="21" xfId="0" applyFill="1" applyBorder="1"/>
    <xf numFmtId="0" fontId="0" fillId="76" borderId="19" xfId="0" applyFill="1" applyBorder="1"/>
    <xf numFmtId="0" fontId="0" fillId="76" borderId="15" xfId="0" applyFill="1" applyBorder="1"/>
    <xf numFmtId="0" fontId="0" fillId="76" borderId="13" xfId="0" applyFill="1" applyBorder="1"/>
    <xf numFmtId="0" fontId="0" fillId="76" borderId="16" xfId="0" applyFill="1" applyBorder="1"/>
    <xf numFmtId="0" fontId="24" fillId="75" borderId="13" xfId="0" applyFont="1" applyFill="1" applyBorder="1"/>
    <xf numFmtId="0" fontId="24" fillId="75" borderId="0" xfId="0" applyFont="1" applyFill="1" applyBorder="1"/>
    <xf numFmtId="0" fontId="24" fillId="75" borderId="16" xfId="0" applyFont="1" applyFill="1" applyBorder="1"/>
    <xf numFmtId="0" fontId="0" fillId="74" borderId="13" xfId="0" applyFill="1" applyBorder="1"/>
    <xf numFmtId="0" fontId="0" fillId="74" borderId="0" xfId="0" applyFill="1" applyBorder="1"/>
    <xf numFmtId="0" fontId="0" fillId="74" borderId="16" xfId="0" applyFill="1" applyBorder="1"/>
    <xf numFmtId="0" fontId="0" fillId="73" borderId="13" xfId="0" applyFill="1" applyBorder="1"/>
    <xf numFmtId="0" fontId="0" fillId="73" borderId="0" xfId="0" applyFill="1" applyBorder="1"/>
    <xf numFmtId="0" fontId="0" fillId="73" borderId="16" xfId="0" applyFill="1" applyBorder="1"/>
    <xf numFmtId="0" fontId="0" fillId="72" borderId="13" xfId="0" applyFill="1" applyBorder="1"/>
    <xf numFmtId="0" fontId="0" fillId="72" borderId="0" xfId="0" applyFill="1" applyBorder="1"/>
    <xf numFmtId="0" fontId="0" fillId="72" borderId="16" xfId="0" applyFill="1" applyBorder="1"/>
    <xf numFmtId="0" fontId="0" fillId="71" borderId="13" xfId="0" applyFill="1" applyBorder="1"/>
    <xf numFmtId="0" fontId="0" fillId="71" borderId="0" xfId="0" applyFill="1" applyBorder="1"/>
    <xf numFmtId="0" fontId="0" fillId="71" borderId="16" xfId="0" applyFill="1" applyBorder="1"/>
    <xf numFmtId="0" fontId="0" fillId="70" borderId="13" xfId="0" applyFill="1" applyBorder="1"/>
    <xf numFmtId="0" fontId="0" fillId="70" borderId="0" xfId="0" applyFill="1" applyBorder="1"/>
    <xf numFmtId="0" fontId="0" fillId="70" borderId="16" xfId="0" applyFill="1" applyBorder="1"/>
    <xf numFmtId="0" fontId="0" fillId="69" borderId="13" xfId="0" applyFill="1" applyBorder="1"/>
    <xf numFmtId="0" fontId="0" fillId="69" borderId="0" xfId="0" applyFill="1" applyBorder="1"/>
    <xf numFmtId="0" fontId="0" fillId="69" borderId="16" xfId="0" applyFill="1" applyBorder="1"/>
    <xf numFmtId="0" fontId="0" fillId="68" borderId="13" xfId="0" applyFill="1" applyBorder="1"/>
    <xf numFmtId="0" fontId="0" fillId="68" borderId="0" xfId="0" applyFill="1" applyBorder="1"/>
    <xf numFmtId="0" fontId="0" fillId="68" borderId="16" xfId="0" applyFill="1" applyBorder="1"/>
    <xf numFmtId="0" fontId="0" fillId="67" borderId="13" xfId="0" applyFill="1" applyBorder="1"/>
    <xf numFmtId="0" fontId="0" fillId="67" borderId="0" xfId="0" applyFill="1" applyBorder="1"/>
    <xf numFmtId="0" fontId="0" fillId="67" borderId="16" xfId="0" applyFill="1" applyBorder="1"/>
    <xf numFmtId="0" fontId="0" fillId="66" borderId="13" xfId="0" applyFill="1" applyBorder="1"/>
    <xf numFmtId="0" fontId="0" fillId="66" borderId="0" xfId="0" applyFill="1" applyBorder="1"/>
    <xf numFmtId="0" fontId="0" fillId="66" borderId="16" xfId="0" applyFill="1" applyBorder="1"/>
    <xf numFmtId="0" fontId="0" fillId="65" borderId="13" xfId="0" applyFill="1" applyBorder="1"/>
    <xf numFmtId="0" fontId="0" fillId="65" borderId="0" xfId="0" applyFill="1" applyBorder="1"/>
    <xf numFmtId="0" fontId="0" fillId="65" borderId="16" xfId="0" applyFill="1" applyBorder="1"/>
    <xf numFmtId="0" fontId="0" fillId="64" borderId="13" xfId="0" applyFill="1" applyBorder="1"/>
    <xf numFmtId="0" fontId="0" fillId="64" borderId="0" xfId="0" applyFill="1" applyBorder="1"/>
    <xf numFmtId="0" fontId="0" fillId="64" borderId="16" xfId="0" applyFill="1" applyBorder="1"/>
    <xf numFmtId="0" fontId="0" fillId="63" borderId="13" xfId="0" applyFill="1" applyBorder="1"/>
    <xf numFmtId="0" fontId="19" fillId="63" borderId="0" xfId="0" applyFont="1" applyFill="1" applyBorder="1"/>
    <xf numFmtId="0" fontId="0" fillId="63" borderId="0" xfId="0" applyFill="1" applyBorder="1"/>
    <xf numFmtId="0" fontId="0" fillId="63" borderId="16" xfId="0" applyFill="1" applyBorder="1"/>
    <xf numFmtId="0" fontId="0" fillId="62" borderId="13" xfId="0" applyFill="1" applyBorder="1"/>
    <xf numFmtId="0" fontId="19" fillId="62" borderId="0" xfId="0" applyFont="1" applyFill="1" applyBorder="1"/>
    <xf numFmtId="0" fontId="0" fillId="62" borderId="0" xfId="0" applyFill="1" applyBorder="1"/>
    <xf numFmtId="0" fontId="0" fillId="62" borderId="16" xfId="0" applyFill="1" applyBorder="1"/>
    <xf numFmtId="0" fontId="0" fillId="61" borderId="13" xfId="0" applyFill="1" applyBorder="1"/>
    <xf numFmtId="0" fontId="19" fillId="61" borderId="0" xfId="0" applyFont="1" applyFill="1" applyBorder="1"/>
    <xf numFmtId="0" fontId="0" fillId="61" borderId="0" xfId="0" applyFill="1" applyBorder="1"/>
    <xf numFmtId="0" fontId="0" fillId="61" borderId="16" xfId="0" applyFill="1" applyBorder="1"/>
    <xf numFmtId="0" fontId="0" fillId="60" borderId="13" xfId="0" applyFill="1" applyBorder="1"/>
    <xf numFmtId="0" fontId="0" fillId="60" borderId="0" xfId="0" applyFill="1" applyBorder="1"/>
    <xf numFmtId="0" fontId="0" fillId="60" borderId="16" xfId="0" applyFill="1" applyBorder="1"/>
    <xf numFmtId="0" fontId="0" fillId="59" borderId="13" xfId="0" applyFill="1" applyBorder="1"/>
    <xf numFmtId="0" fontId="19" fillId="59" borderId="0" xfId="0" applyFont="1" applyFill="1" applyBorder="1"/>
    <xf numFmtId="0" fontId="0" fillId="59" borderId="0" xfId="0" applyFill="1" applyBorder="1"/>
    <xf numFmtId="0" fontId="0" fillId="59" borderId="16" xfId="0" applyFill="1" applyBorder="1"/>
    <xf numFmtId="0" fontId="0" fillId="58" borderId="13" xfId="0" applyFill="1" applyBorder="1"/>
    <xf numFmtId="0" fontId="19" fillId="58" borderId="0" xfId="0" applyFont="1" applyFill="1" applyBorder="1" applyAlignment="1">
      <alignment horizontal="center"/>
    </xf>
    <xf numFmtId="0" fontId="0" fillId="58" borderId="0" xfId="0" applyFill="1" applyBorder="1"/>
    <xf numFmtId="0" fontId="0" fillId="58" borderId="16" xfId="0" applyFill="1" applyBorder="1"/>
    <xf numFmtId="0" fontId="0" fillId="57" borderId="13" xfId="0" applyFill="1" applyBorder="1"/>
    <xf numFmtId="0" fontId="0" fillId="57" borderId="0" xfId="0" applyFill="1" applyBorder="1"/>
    <xf numFmtId="0" fontId="0" fillId="57" borderId="16" xfId="0" applyFill="1" applyBorder="1"/>
    <xf numFmtId="0" fontId="0" fillId="56" borderId="13" xfId="0" applyFill="1" applyBorder="1"/>
    <xf numFmtId="0" fontId="0" fillId="56" borderId="0" xfId="0" applyFill="1" applyBorder="1"/>
    <xf numFmtId="0" fontId="0" fillId="56" borderId="16" xfId="0" applyFill="1" applyBorder="1"/>
    <xf numFmtId="0" fontId="0" fillId="55" borderId="13" xfId="0" applyFill="1" applyBorder="1"/>
    <xf numFmtId="0" fontId="0" fillId="55" borderId="0" xfId="0" applyFill="1" applyBorder="1"/>
    <xf numFmtId="0" fontId="0" fillId="55" borderId="16" xfId="0" applyFill="1" applyBorder="1"/>
    <xf numFmtId="0" fontId="0" fillId="54" borderId="13" xfId="0" applyFill="1" applyBorder="1"/>
    <xf numFmtId="0" fontId="0" fillId="54" borderId="16" xfId="0" applyFill="1" applyBorder="1"/>
    <xf numFmtId="0" fontId="0" fillId="53" borderId="13" xfId="0" applyFill="1" applyBorder="1"/>
    <xf numFmtId="0" fontId="0" fillId="53" borderId="0" xfId="0" applyFill="1" applyBorder="1"/>
    <xf numFmtId="0" fontId="0" fillId="53" borderId="16" xfId="0" applyFill="1" applyBorder="1"/>
    <xf numFmtId="0" fontId="0" fillId="52" borderId="13" xfId="0" applyFill="1" applyBorder="1"/>
    <xf numFmtId="0" fontId="0" fillId="52" borderId="0" xfId="0" applyFill="1" applyBorder="1"/>
    <xf numFmtId="0" fontId="0" fillId="52" borderId="16" xfId="0" applyFill="1" applyBorder="1"/>
    <xf numFmtId="0" fontId="0" fillId="51" borderId="13" xfId="0" applyFill="1" applyBorder="1"/>
    <xf numFmtId="0" fontId="0" fillId="51" borderId="16" xfId="0" applyFill="1" applyBorder="1"/>
    <xf numFmtId="0" fontId="0" fillId="50" borderId="13" xfId="0" applyFill="1" applyBorder="1"/>
    <xf numFmtId="0" fontId="0" fillId="50" borderId="16" xfId="0" applyFill="1" applyBorder="1"/>
    <xf numFmtId="0" fontId="0" fillId="49" borderId="13" xfId="0" applyFill="1" applyBorder="1"/>
    <xf numFmtId="0" fontId="0" fillId="49" borderId="0" xfId="0" applyFill="1" applyBorder="1"/>
    <xf numFmtId="0" fontId="0" fillId="49" borderId="16" xfId="0" applyFill="1" applyBorder="1"/>
    <xf numFmtId="0" fontId="0" fillId="48" borderId="13" xfId="0" applyFill="1" applyBorder="1"/>
    <xf numFmtId="0" fontId="0" fillId="48" borderId="0" xfId="0" applyFill="1" applyBorder="1"/>
    <xf numFmtId="0" fontId="0" fillId="48" borderId="16" xfId="0" applyFill="1" applyBorder="1"/>
    <xf numFmtId="0" fontId="0" fillId="47" borderId="0" xfId="0" applyFill="1" applyBorder="1"/>
    <xf numFmtId="0" fontId="0" fillId="46" borderId="0" xfId="0" applyFill="1" applyBorder="1"/>
    <xf numFmtId="0" fontId="0" fillId="45" borderId="0" xfId="0" applyFill="1" applyBorder="1"/>
    <xf numFmtId="0" fontId="0" fillId="44" borderId="0" xfId="0" applyFill="1" applyBorder="1"/>
    <xf numFmtId="0" fontId="0" fillId="43" borderId="0" xfId="0" applyFill="1" applyBorder="1"/>
    <xf numFmtId="0" fontId="0" fillId="42" borderId="0" xfId="0" applyFill="1" applyBorder="1"/>
    <xf numFmtId="0" fontId="0" fillId="41" borderId="13" xfId="0" applyFill="1" applyBorder="1"/>
    <xf numFmtId="0" fontId="0" fillId="41" borderId="0" xfId="0" applyFill="1" applyBorder="1"/>
    <xf numFmtId="0" fontId="0" fillId="41" borderId="16" xfId="0" applyFill="1" applyBorder="1"/>
    <xf numFmtId="0" fontId="0" fillId="40" borderId="13" xfId="0" applyFill="1" applyBorder="1"/>
    <xf numFmtId="0" fontId="0" fillId="40" borderId="0" xfId="0" applyFill="1" applyBorder="1"/>
    <xf numFmtId="0" fontId="0" fillId="40" borderId="16" xfId="0" applyFill="1" applyBorder="1"/>
    <xf numFmtId="0" fontId="0" fillId="39" borderId="14" xfId="0" applyFill="1" applyBorder="1"/>
    <xf numFmtId="0" fontId="0" fillId="39" borderId="22" xfId="0" applyFill="1" applyBorder="1"/>
    <xf numFmtId="0" fontId="0" fillId="39" borderId="17" xfId="0" applyFill="1" applyBorder="1"/>
    <xf numFmtId="0" fontId="24" fillId="0" borderId="0" xfId="0" applyFont="1" applyFill="1"/>
    <xf numFmtId="0" fontId="19" fillId="53" borderId="0" xfId="0" applyFont="1" applyFill="1" applyBorder="1" applyAlignment="1">
      <alignment horizontal="center"/>
    </xf>
    <xf numFmtId="0" fontId="19" fillId="51" borderId="0" xfId="0" applyFont="1" applyFill="1" applyBorder="1" applyAlignment="1">
      <alignment horizontal="center"/>
    </xf>
    <xf numFmtId="0" fontId="0" fillId="58" borderId="0" xfId="0" applyFont="1" applyFill="1" applyBorder="1"/>
    <xf numFmtId="0" fontId="25" fillId="75" borderId="0" xfId="0" applyFont="1" applyFill="1" applyBorder="1" applyAlignment="1">
      <alignment horizontal="center"/>
    </xf>
    <xf numFmtId="0" fontId="19" fillId="72" borderId="0" xfId="0" applyFont="1" applyFill="1" applyBorder="1" applyAlignment="1">
      <alignment horizontal="center"/>
    </xf>
    <xf numFmtId="164" fontId="19" fillId="71" borderId="0" xfId="0" applyNumberFormat="1" applyFont="1" applyFill="1" applyBorder="1" applyAlignment="1">
      <alignment horizontal="center"/>
    </xf>
    <xf numFmtId="0" fontId="19" fillId="71" borderId="0" xfId="0" applyFont="1" applyFill="1" applyBorder="1" applyAlignment="1">
      <alignment horizontal="center"/>
    </xf>
    <xf numFmtId="0" fontId="19" fillId="76" borderId="0" xfId="0" applyFont="1" applyFill="1" applyBorder="1" applyAlignment="1"/>
    <xf numFmtId="0" fontId="19" fillId="57" borderId="0" xfId="0" applyFont="1" applyFill="1" applyBorder="1" applyAlignment="1">
      <alignment horizontal="center"/>
    </xf>
    <xf numFmtId="0" fontId="19" fillId="58" borderId="16" xfId="0" applyFont="1" applyFill="1" applyBorder="1" applyAlignment="1">
      <alignment horizontal="center"/>
    </xf>
    <xf numFmtId="0" fontId="19" fillId="57" borderId="16" xfId="0" applyFont="1" applyFill="1" applyBorder="1" applyAlignment="1">
      <alignment horizontal="center"/>
    </xf>
    <xf numFmtId="164" fontId="19" fillId="0" borderId="21" xfId="0" applyNumberFormat="1" applyFont="1" applyFill="1" applyBorder="1" applyAlignment="1">
      <alignment horizontal="center"/>
    </xf>
    <xf numFmtId="164" fontId="19" fillId="0" borderId="19" xfId="0" applyNumberFormat="1" applyFont="1" applyFill="1" applyBorder="1" applyAlignment="1">
      <alignment horizontal="center"/>
    </xf>
    <xf numFmtId="0" fontId="19" fillId="0" borderId="19" xfId="0" applyFont="1" applyFill="1" applyBorder="1" applyAlignment="1">
      <alignment horizontal="center"/>
    </xf>
    <xf numFmtId="0" fontId="0" fillId="0" borderId="19" xfId="0" applyFill="1" applyBorder="1"/>
    <xf numFmtId="0" fontId="0" fillId="0" borderId="15" xfId="0" applyFill="1" applyBorder="1"/>
    <xf numFmtId="164" fontId="19" fillId="0" borderId="13" xfId="0" applyNumberFormat="1" applyFont="1" applyFill="1" applyBorder="1" applyAlignment="1">
      <alignment horizontal="center"/>
    </xf>
    <xf numFmtId="164" fontId="19" fillId="0" borderId="0" xfId="0" applyNumberFormat="1" applyFont="1" applyFill="1" applyBorder="1" applyAlignment="1">
      <alignment horizontal="center"/>
    </xf>
    <xf numFmtId="0" fontId="19" fillId="0" borderId="0" xfId="0" applyFont="1" applyFill="1" applyBorder="1" applyAlignment="1">
      <alignment horizontal="center"/>
    </xf>
    <xf numFmtId="0" fontId="0" fillId="0" borderId="16" xfId="0" applyFill="1" applyBorder="1"/>
    <xf numFmtId="0" fontId="19" fillId="0" borderId="13" xfId="0" applyFont="1" applyFill="1" applyBorder="1"/>
    <xf numFmtId="43" fontId="19" fillId="0" borderId="0" xfId="42" applyFont="1" applyFill="1" applyBorder="1" applyAlignment="1">
      <alignment horizontal="center"/>
    </xf>
    <xf numFmtId="0" fontId="0" fillId="0" borderId="13" xfId="0" applyFill="1" applyBorder="1"/>
    <xf numFmtId="0" fontId="19" fillId="0" borderId="0" xfId="0" applyFont="1" applyFill="1" applyBorder="1"/>
    <xf numFmtId="0" fontId="0" fillId="0" borderId="14" xfId="0" applyFill="1" applyBorder="1"/>
    <xf numFmtId="0" fontId="0" fillId="0" borderId="22" xfId="0" applyFill="1" applyBorder="1"/>
    <xf numFmtId="0" fontId="0" fillId="0" borderId="22" xfId="0" applyFont="1" applyFill="1" applyBorder="1"/>
    <xf numFmtId="0" fontId="0" fillId="0" borderId="17" xfId="0" applyFont="1" applyFill="1" applyBorder="1"/>
    <xf numFmtId="0" fontId="0" fillId="39" borderId="0" xfId="0" applyFill="1" applyBorder="1"/>
    <xf numFmtId="0" fontId="24" fillId="0" borderId="0" xfId="0" applyFont="1" applyFill="1" applyBorder="1"/>
    <xf numFmtId="0" fontId="0" fillId="43" borderId="22" xfId="0" applyFill="1" applyBorder="1"/>
    <xf numFmtId="0" fontId="0" fillId="39" borderId="13" xfId="0" applyFill="1" applyBorder="1"/>
    <xf numFmtId="0" fontId="0" fillId="39" borderId="16" xfId="0" applyFill="1" applyBorder="1"/>
    <xf numFmtId="0" fontId="0" fillId="78" borderId="13" xfId="0" applyFill="1" applyBorder="1"/>
    <xf numFmtId="0" fontId="0" fillId="78" borderId="0" xfId="0" applyFill="1" applyBorder="1"/>
    <xf numFmtId="0" fontId="0" fillId="78" borderId="16" xfId="0" applyFill="1" applyBorder="1"/>
    <xf numFmtId="0" fontId="0" fillId="79" borderId="13" xfId="0" applyFill="1" applyBorder="1"/>
    <xf numFmtId="0" fontId="0" fillId="79" borderId="0" xfId="0" applyFill="1" applyBorder="1"/>
    <xf numFmtId="0" fontId="0" fillId="79" borderId="16" xfId="0" applyFill="1" applyBorder="1"/>
    <xf numFmtId="0" fontId="0" fillId="80" borderId="13" xfId="0" applyFill="1" applyBorder="1"/>
    <xf numFmtId="0" fontId="0" fillId="80" borderId="0" xfId="0" applyFill="1" applyBorder="1"/>
    <xf numFmtId="0" fontId="0" fillId="80" borderId="16" xfId="0" applyFill="1" applyBorder="1"/>
    <xf numFmtId="0" fontId="0" fillId="81" borderId="13" xfId="0" applyFill="1" applyBorder="1"/>
    <xf numFmtId="0" fontId="0" fillId="81" borderId="0" xfId="0" applyFill="1" applyBorder="1"/>
    <xf numFmtId="0" fontId="0" fillId="81" borderId="16" xfId="0" applyFill="1" applyBorder="1"/>
    <xf numFmtId="0" fontId="0" fillId="82" borderId="13" xfId="0" applyFill="1" applyBorder="1"/>
    <xf numFmtId="0" fontId="0" fillId="82" borderId="0" xfId="0" applyFill="1" applyBorder="1"/>
    <xf numFmtId="0" fontId="0" fillId="82" borderId="16" xfId="0" applyFill="1" applyBorder="1"/>
    <xf numFmtId="0" fontId="0" fillId="83" borderId="0" xfId="0" applyFill="1" applyBorder="1"/>
    <xf numFmtId="0" fontId="0" fillId="84" borderId="0" xfId="0" applyFill="1" applyBorder="1"/>
    <xf numFmtId="0" fontId="0" fillId="85" borderId="0" xfId="0" applyFill="1" applyBorder="1"/>
    <xf numFmtId="0" fontId="0" fillId="86" borderId="0" xfId="0" applyFill="1" applyBorder="1"/>
    <xf numFmtId="0" fontId="0" fillId="83" borderId="13" xfId="0" applyFill="1" applyBorder="1"/>
    <xf numFmtId="0" fontId="0" fillId="83" borderId="16" xfId="0" applyFill="1" applyBorder="1"/>
    <xf numFmtId="0" fontId="0" fillId="84" borderId="13" xfId="0" applyFill="1" applyBorder="1"/>
    <xf numFmtId="0" fontId="0" fillId="84" borderId="16" xfId="0" applyFill="1" applyBorder="1"/>
    <xf numFmtId="0" fontId="0" fillId="85" borderId="13" xfId="0" applyFill="1" applyBorder="1"/>
    <xf numFmtId="0" fontId="0" fillId="85" borderId="16" xfId="0" applyFill="1" applyBorder="1"/>
    <xf numFmtId="0" fontId="0" fillId="86" borderId="13" xfId="0" applyFill="1" applyBorder="1"/>
    <xf numFmtId="0" fontId="0" fillId="86" borderId="16" xfId="0" applyFill="1" applyBorder="1"/>
    <xf numFmtId="0" fontId="14" fillId="87" borderId="14" xfId="0" applyFont="1" applyFill="1" applyBorder="1"/>
    <xf numFmtId="0" fontId="14" fillId="87" borderId="22" xfId="0" applyFont="1" applyFill="1" applyBorder="1"/>
    <xf numFmtId="0" fontId="14" fillId="87" borderId="17" xfId="0" applyFont="1" applyFill="1" applyBorder="1"/>
    <xf numFmtId="0" fontId="0" fillId="0" borderId="0" xfId="0" applyBorder="1"/>
    <xf numFmtId="43" fontId="16" fillId="67" borderId="13" xfId="42" applyFont="1" applyFill="1" applyBorder="1" applyAlignment="1"/>
    <xf numFmtId="43" fontId="16" fillId="67" borderId="0" xfId="42" applyFont="1" applyFill="1" applyBorder="1" applyAlignment="1"/>
    <xf numFmtId="43" fontId="16" fillId="67" borderId="16" xfId="42" applyFont="1" applyFill="1" applyBorder="1" applyAlignment="1"/>
    <xf numFmtId="0" fontId="23" fillId="76" borderId="19" xfId="0" applyFont="1" applyFill="1" applyBorder="1" applyAlignment="1">
      <alignment horizontal="center"/>
    </xf>
    <xf numFmtId="0" fontId="23" fillId="76" borderId="0" xfId="0" applyFont="1" applyFill="1" applyBorder="1" applyAlignment="1">
      <alignment horizontal="center"/>
    </xf>
    <xf numFmtId="0" fontId="19" fillId="35" borderId="18" xfId="0" applyFont="1" applyFill="1" applyBorder="1" applyAlignment="1">
      <alignment horizontal="center" vertical="center"/>
    </xf>
    <xf numFmtId="0" fontId="19" fillId="38" borderId="18" xfId="0" applyFont="1" applyFill="1" applyBorder="1" applyAlignment="1">
      <alignment horizontal="center" vertical="center"/>
    </xf>
    <xf numFmtId="0" fontId="0" fillId="34" borderId="0" xfId="0" applyFill="1" applyBorder="1"/>
    <xf numFmtId="0" fontId="24" fillId="34" borderId="0" xfId="0" applyFont="1" applyFill="1"/>
    <xf numFmtId="0" fontId="0" fillId="34" borderId="19" xfId="0" applyFill="1" applyBorder="1"/>
    <xf numFmtId="0" fontId="24" fillId="34" borderId="0" xfId="0" applyFont="1" applyFill="1" applyBorder="1"/>
    <xf numFmtId="0" fontId="19" fillId="34" borderId="0" xfId="0" applyFont="1" applyFill="1" applyBorder="1" applyAlignment="1">
      <alignment horizontal="center"/>
    </xf>
    <xf numFmtId="0" fontId="19" fillId="34" borderId="0" xfId="0" applyFont="1" applyFill="1" applyBorder="1"/>
    <xf numFmtId="0" fontId="19" fillId="34" borderId="0" xfId="0" applyFont="1" applyFill="1" applyBorder="1" applyAlignment="1">
      <alignment vertical="top"/>
    </xf>
    <xf numFmtId="0" fontId="0" fillId="34" borderId="0" xfId="0" applyFill="1" applyBorder="1" applyAlignment="1">
      <alignment vertical="top"/>
    </xf>
    <xf numFmtId="0" fontId="0" fillId="56" borderId="14" xfId="0" applyFill="1" applyBorder="1"/>
    <xf numFmtId="0" fontId="0" fillId="56" borderId="22" xfId="0" applyFill="1" applyBorder="1"/>
    <xf numFmtId="0" fontId="19" fillId="56" borderId="22" xfId="0" applyFont="1" applyFill="1" applyBorder="1" applyAlignment="1">
      <alignment horizontal="center"/>
    </xf>
    <xf numFmtId="0" fontId="19" fillId="56" borderId="17" xfId="0" applyFont="1" applyFill="1" applyBorder="1" applyAlignment="1">
      <alignment horizontal="center"/>
    </xf>
    <xf numFmtId="0" fontId="0" fillId="87" borderId="13" xfId="0" applyFill="1" applyBorder="1"/>
    <xf numFmtId="0" fontId="0" fillId="87" borderId="0" xfId="0" applyFill="1" applyBorder="1"/>
    <xf numFmtId="0" fontId="0" fillId="87" borderId="16" xfId="0" applyFill="1" applyBorder="1"/>
    <xf numFmtId="0" fontId="0" fillId="87" borderId="14" xfId="0" applyFill="1" applyBorder="1"/>
    <xf numFmtId="0" fontId="0" fillId="87" borderId="22" xfId="0" applyFill="1" applyBorder="1"/>
    <xf numFmtId="0" fontId="0" fillId="87" borderId="17" xfId="0" applyFill="1" applyBorder="1"/>
    <xf numFmtId="0" fontId="14" fillId="87" borderId="13" xfId="0" applyFont="1" applyFill="1" applyBorder="1"/>
    <xf numFmtId="0" fontId="14" fillId="87" borderId="0" xfId="0" applyFont="1" applyFill="1" applyBorder="1"/>
    <xf numFmtId="0" fontId="14" fillId="87" borderId="16" xfId="0" applyFont="1" applyFill="1" applyBorder="1"/>
    <xf numFmtId="0" fontId="0" fillId="88" borderId="14" xfId="0" applyFill="1" applyBorder="1"/>
    <xf numFmtId="0" fontId="0" fillId="88" borderId="22" xfId="0" applyFill="1" applyBorder="1"/>
    <xf numFmtId="0" fontId="0" fillId="88" borderId="17" xfId="0" applyFill="1" applyBorder="1"/>
    <xf numFmtId="0" fontId="0" fillId="50" borderId="22" xfId="0" applyFill="1" applyBorder="1"/>
    <xf numFmtId="0" fontId="0" fillId="50" borderId="17" xfId="0" applyFill="1" applyBorder="1"/>
    <xf numFmtId="0" fontId="0" fillId="50" borderId="14" xfId="0" applyFill="1" applyBorder="1"/>
    <xf numFmtId="0" fontId="19" fillId="35" borderId="18" xfId="0" applyFont="1" applyFill="1" applyBorder="1" applyAlignment="1">
      <alignment horizontal="center" vertical="center"/>
    </xf>
    <xf numFmtId="0" fontId="19" fillId="38" borderId="18" xfId="0" applyFont="1" applyFill="1" applyBorder="1" applyAlignment="1">
      <alignment horizontal="center" vertical="center"/>
    </xf>
    <xf numFmtId="0" fontId="19" fillId="34" borderId="0" xfId="0" applyFont="1" applyFill="1" applyBorder="1" applyAlignment="1">
      <alignment horizontal="center"/>
    </xf>
    <xf numFmtId="0" fontId="19" fillId="57" borderId="10" xfId="0" applyFont="1" applyFill="1" applyBorder="1" applyAlignment="1">
      <alignment horizontal="center" vertical="center"/>
    </xf>
    <xf numFmtId="0" fontId="19" fillId="58" borderId="10" xfId="0" applyFont="1" applyFill="1" applyBorder="1" applyAlignment="1">
      <alignment horizontal="center" vertical="center"/>
    </xf>
    <xf numFmtId="3" fontId="19" fillId="56" borderId="20" xfId="0" applyNumberFormat="1" applyFont="1" applyFill="1" applyBorder="1" applyAlignment="1">
      <alignment horizontal="center" vertical="center"/>
    </xf>
    <xf numFmtId="0" fontId="19" fillId="58" borderId="10" xfId="0" applyFont="1" applyFill="1" applyBorder="1" applyAlignment="1">
      <alignment vertical="center"/>
    </xf>
    <xf numFmtId="0" fontId="19" fillId="36" borderId="11" xfId="0" applyFont="1" applyFill="1" applyBorder="1" applyAlignment="1">
      <alignment horizontal="center" vertical="center"/>
    </xf>
    <xf numFmtId="0" fontId="19" fillId="34" borderId="0" xfId="0" applyFont="1" applyFill="1" applyBorder="1" applyAlignment="1">
      <alignment horizontal="center" wrapText="1"/>
    </xf>
    <xf numFmtId="0" fontId="19" fillId="34" borderId="0" xfId="0" applyFont="1" applyFill="1" applyBorder="1" applyAlignment="1">
      <alignment horizontal="center" vertical="center"/>
    </xf>
    <xf numFmtId="3" fontId="19" fillId="34" borderId="0" xfId="0" applyNumberFormat="1" applyFont="1" applyFill="1" applyBorder="1" applyAlignment="1">
      <alignment horizontal="center" vertical="center"/>
    </xf>
    <xf numFmtId="3" fontId="19" fillId="34" borderId="0" xfId="0" applyNumberFormat="1" applyFont="1" applyFill="1" applyBorder="1" applyAlignment="1">
      <alignment horizontal="center"/>
    </xf>
    <xf numFmtId="3" fontId="20" fillId="34" borderId="0" xfId="0" applyNumberFormat="1" applyFont="1" applyFill="1" applyBorder="1" applyAlignment="1">
      <alignment horizontal="center" vertical="center"/>
    </xf>
    <xf numFmtId="165" fontId="19" fillId="34" borderId="0" xfId="0" applyNumberFormat="1" applyFont="1" applyFill="1" applyBorder="1" applyAlignment="1">
      <alignment horizontal="center" vertical="center"/>
    </xf>
    <xf numFmtId="0" fontId="19" fillId="33" borderId="10" xfId="0" applyNumberFormat="1" applyFont="1" applyFill="1" applyBorder="1" applyAlignment="1">
      <alignment horizontal="center" vertical="center"/>
    </xf>
    <xf numFmtId="0" fontId="19" fillId="56" borderId="10" xfId="0" applyFont="1" applyFill="1" applyBorder="1" applyAlignment="1">
      <alignment horizontal="center" vertical="center"/>
    </xf>
    <xf numFmtId="0" fontId="25" fillId="75" borderId="12" xfId="0" applyFont="1" applyFill="1" applyBorder="1" applyAlignment="1">
      <alignment horizontal="center" vertical="center"/>
    </xf>
    <xf numFmtId="0" fontId="19" fillId="74" borderId="23" xfId="0" applyFont="1" applyFill="1" applyBorder="1" applyAlignment="1">
      <alignment horizontal="center" vertical="center"/>
    </xf>
    <xf numFmtId="0" fontId="19" fillId="73" borderId="23" xfId="0" applyFont="1" applyFill="1" applyBorder="1" applyAlignment="1">
      <alignment horizontal="center" vertical="center"/>
    </xf>
    <xf numFmtId="3" fontId="19" fillId="73" borderId="10" xfId="0" applyNumberFormat="1" applyFont="1" applyFill="1" applyBorder="1" applyAlignment="1">
      <alignment horizontal="center" vertical="center"/>
    </xf>
    <xf numFmtId="0" fontId="25" fillId="75" borderId="10" xfId="0" applyFont="1" applyFill="1" applyBorder="1" applyAlignment="1">
      <alignment horizontal="center" vertical="center"/>
    </xf>
    <xf numFmtId="0" fontId="19" fillId="74" borderId="10" xfId="0" applyFont="1" applyFill="1" applyBorder="1" applyAlignment="1">
      <alignment horizontal="center" vertical="center"/>
    </xf>
    <xf numFmtId="1" fontId="19" fillId="74" borderId="10" xfId="0" applyNumberFormat="1" applyFont="1" applyFill="1" applyBorder="1" applyAlignment="1">
      <alignment horizontal="center" vertical="center"/>
    </xf>
    <xf numFmtId="0" fontId="25" fillId="35" borderId="10" xfId="0" applyFont="1" applyFill="1" applyBorder="1" applyAlignment="1">
      <alignment horizontal="center" vertical="center"/>
    </xf>
    <xf numFmtId="0" fontId="19" fillId="77" borderId="10" xfId="0" applyFont="1" applyFill="1" applyBorder="1" applyAlignment="1">
      <alignment horizontal="center" vertical="center"/>
    </xf>
    <xf numFmtId="0" fontId="19" fillId="73" borderId="10" xfId="0" applyFont="1" applyFill="1" applyBorder="1" applyAlignment="1">
      <alignment horizontal="center" vertical="center"/>
    </xf>
    <xf numFmtId="0" fontId="0" fillId="89" borderId="0" xfId="0" applyFill="1"/>
    <xf numFmtId="0" fontId="0" fillId="90" borderId="0" xfId="0" applyFill="1"/>
    <xf numFmtId="0" fontId="0" fillId="91" borderId="0" xfId="0" applyFill="1"/>
    <xf numFmtId="0" fontId="0" fillId="92" borderId="0" xfId="0" applyFill="1"/>
    <xf numFmtId="0" fontId="0" fillId="93" borderId="0" xfId="0" applyFill="1"/>
    <xf numFmtId="0" fontId="0" fillId="94" borderId="0" xfId="0" applyFill="1"/>
    <xf numFmtId="0" fontId="0" fillId="95" borderId="0" xfId="0" applyFill="1"/>
    <xf numFmtId="0" fontId="0" fillId="96" borderId="0" xfId="0" applyFill="1"/>
    <xf numFmtId="0" fontId="0" fillId="97" borderId="0" xfId="0" applyFill="1"/>
    <xf numFmtId="0" fontId="0" fillId="98" borderId="0" xfId="0" applyFill="1"/>
    <xf numFmtId="0" fontId="0" fillId="99" borderId="0" xfId="0" applyFill="1"/>
    <xf numFmtId="0" fontId="0" fillId="100" borderId="0" xfId="0" applyFill="1"/>
    <xf numFmtId="0" fontId="0" fillId="101" borderId="0" xfId="0" applyFill="1"/>
    <xf numFmtId="0" fontId="0" fillId="102" borderId="0" xfId="0" applyFill="1"/>
    <xf numFmtId="0" fontId="0" fillId="103" borderId="0" xfId="0" applyFill="1"/>
    <xf numFmtId="0" fontId="0" fillId="104" borderId="0" xfId="0" applyFill="1"/>
    <xf numFmtId="0" fontId="0" fillId="88" borderId="0" xfId="0" applyFill="1" applyBorder="1"/>
    <xf numFmtId="0" fontId="0" fillId="89" borderId="0" xfId="0" applyFill="1" applyBorder="1"/>
    <xf numFmtId="0" fontId="25" fillId="37" borderId="10" xfId="0" applyFont="1" applyFill="1" applyBorder="1" applyAlignment="1" applyProtection="1">
      <alignment horizontal="center"/>
      <protection locked="0"/>
    </xf>
    <xf numFmtId="0" fontId="19" fillId="37" borderId="10" xfId="0" applyFont="1" applyFill="1" applyBorder="1" applyAlignment="1" applyProtection="1">
      <alignment horizontal="center"/>
      <protection locked="0"/>
    </xf>
    <xf numFmtId="164" fontId="25" fillId="37" borderId="10" xfId="0" applyNumberFormat="1" applyFont="1" applyFill="1" applyBorder="1" applyAlignment="1" applyProtection="1">
      <alignment horizontal="center"/>
      <protection locked="0"/>
    </xf>
    <xf numFmtId="0" fontId="19" fillId="37" borderId="15" xfId="0" applyFont="1" applyFill="1" applyBorder="1" applyAlignment="1" applyProtection="1">
      <alignment horizontal="center" vertical="center" wrapText="1"/>
      <protection locked="0"/>
    </xf>
    <xf numFmtId="0" fontId="19" fillId="37" borderId="10" xfId="0" applyFont="1" applyFill="1" applyBorder="1" applyAlignment="1" applyProtection="1">
      <alignment horizontal="center" vertical="center"/>
      <protection locked="0"/>
    </xf>
    <xf numFmtId="0" fontId="19" fillId="37" borderId="10" xfId="0" applyNumberFormat="1" applyFont="1" applyFill="1" applyBorder="1" applyAlignment="1" applyProtection="1">
      <alignment horizontal="center" vertical="center"/>
      <protection locked="0"/>
    </xf>
    <xf numFmtId="165" fontId="19" fillId="34" borderId="10" xfId="0" applyNumberFormat="1" applyFont="1" applyFill="1" applyBorder="1" applyAlignment="1" applyProtection="1">
      <alignment horizontal="center" vertical="center"/>
      <protection hidden="1"/>
    </xf>
    <xf numFmtId="0" fontId="19" fillId="37" borderId="12" xfId="0" applyFont="1" applyFill="1" applyBorder="1" applyAlignment="1" applyProtection="1">
      <alignment horizontal="center"/>
      <protection locked="0"/>
    </xf>
    <xf numFmtId="0" fontId="23" fillId="76" borderId="19" xfId="0" applyFont="1" applyFill="1" applyBorder="1" applyAlignment="1">
      <alignment horizontal="center"/>
    </xf>
    <xf numFmtId="0" fontId="23" fillId="76" borderId="0" xfId="0" applyFont="1" applyFill="1" applyBorder="1" applyAlignment="1">
      <alignment horizontal="center"/>
    </xf>
    <xf numFmtId="0" fontId="19" fillId="33" borderId="12" xfId="0" applyFont="1" applyFill="1" applyBorder="1" applyAlignment="1">
      <alignment horizontal="center" vertical="center"/>
    </xf>
    <xf numFmtId="0" fontId="19" fillId="33" borderId="11" xfId="0" applyFont="1" applyFill="1" applyBorder="1" applyAlignment="1">
      <alignment horizontal="center" vertical="center"/>
    </xf>
    <xf numFmtId="0" fontId="19" fillId="35" borderId="18" xfId="0" applyFont="1" applyFill="1" applyBorder="1" applyAlignment="1">
      <alignment horizontal="center" vertical="center"/>
    </xf>
    <xf numFmtId="0" fontId="16" fillId="35" borderId="20" xfId="0" applyFont="1" applyFill="1" applyBorder="1" applyAlignment="1">
      <alignment horizontal="center" vertical="center"/>
    </xf>
    <xf numFmtId="3" fontId="19" fillId="36" borderId="18" xfId="0" applyNumberFormat="1" applyFont="1" applyFill="1" applyBorder="1" applyAlignment="1">
      <alignment horizontal="center" vertical="center"/>
    </xf>
    <xf numFmtId="3" fontId="18" fillId="36" borderId="20" xfId="0" applyNumberFormat="1" applyFont="1" applyFill="1" applyBorder="1" applyAlignment="1">
      <alignment horizontal="center" vertical="center"/>
    </xf>
    <xf numFmtId="0" fontId="19" fillId="38" borderId="18" xfId="0" applyFont="1" applyFill="1" applyBorder="1" applyAlignment="1">
      <alignment horizontal="center" vertical="center"/>
    </xf>
    <xf numFmtId="0" fontId="18" fillId="38" borderId="20" xfId="0" applyFont="1" applyFill="1" applyBorder="1" applyAlignment="1">
      <alignment horizontal="center" vertical="center"/>
    </xf>
    <xf numFmtId="0" fontId="19" fillId="34" borderId="21" xfId="0" applyFont="1" applyFill="1" applyBorder="1" applyAlignment="1">
      <alignment horizontal="left" vertical="top" wrapText="1"/>
    </xf>
    <xf numFmtId="0" fontId="19" fillId="34" borderId="19" xfId="0" applyFont="1" applyFill="1" applyBorder="1" applyAlignment="1">
      <alignment horizontal="left" vertical="top" wrapText="1"/>
    </xf>
    <xf numFmtId="0" fontId="19" fillId="34" borderId="15" xfId="0" applyFont="1" applyFill="1" applyBorder="1" applyAlignment="1">
      <alignment horizontal="left" vertical="top" wrapText="1"/>
    </xf>
    <xf numFmtId="0" fontId="19" fillId="34" borderId="13" xfId="0" applyFont="1" applyFill="1" applyBorder="1" applyAlignment="1">
      <alignment horizontal="left" vertical="top" wrapText="1"/>
    </xf>
    <xf numFmtId="0" fontId="19" fillId="34" borderId="0" xfId="0" applyFont="1" applyFill="1" applyBorder="1" applyAlignment="1">
      <alignment horizontal="left" vertical="top" wrapText="1"/>
    </xf>
    <xf numFmtId="0" fontId="19" fillId="34" borderId="16" xfId="0" applyFont="1" applyFill="1" applyBorder="1" applyAlignment="1">
      <alignment horizontal="left" vertical="top" wrapText="1"/>
    </xf>
    <xf numFmtId="0" fontId="19" fillId="34" borderId="14" xfId="0" applyFont="1" applyFill="1" applyBorder="1" applyAlignment="1">
      <alignment horizontal="left" vertical="top" wrapText="1"/>
    </xf>
    <xf numFmtId="0" fontId="19" fillId="34" borderId="22" xfId="0" applyFont="1" applyFill="1" applyBorder="1" applyAlignment="1">
      <alignment horizontal="left" vertical="top" wrapText="1"/>
    </xf>
    <xf numFmtId="0" fontId="19" fillId="34" borderId="17" xfId="0" applyFont="1" applyFill="1" applyBorder="1" applyAlignment="1">
      <alignment horizontal="left" vertical="top" wrapText="1"/>
    </xf>
    <xf numFmtId="0" fontId="19" fillId="53" borderId="12" xfId="0" applyFont="1" applyFill="1" applyBorder="1" applyAlignment="1">
      <alignment horizontal="center" vertical="center"/>
    </xf>
    <xf numFmtId="0" fontId="19" fillId="53" borderId="11" xfId="0" applyFont="1" applyFill="1" applyBorder="1" applyAlignment="1">
      <alignment horizontal="center" vertical="center"/>
    </xf>
    <xf numFmtId="0" fontId="19" fillId="38" borderId="12" xfId="0" applyFont="1" applyFill="1" applyBorder="1" applyAlignment="1">
      <alignment horizontal="center" vertical="center"/>
    </xf>
    <xf numFmtId="0" fontId="19" fillId="38" borderId="11" xfId="0" applyFont="1" applyFill="1" applyBorder="1" applyAlignment="1">
      <alignment horizontal="center" vertical="center"/>
    </xf>
    <xf numFmtId="0" fontId="19" fillId="37" borderId="12" xfId="0" applyNumberFormat="1" applyFont="1" applyFill="1" applyBorder="1" applyAlignment="1" applyProtection="1">
      <alignment horizontal="center" vertical="center"/>
      <protection locked="0"/>
    </xf>
    <xf numFmtId="0" fontId="19" fillId="37" borderId="11" xfId="0" applyNumberFormat="1" applyFont="1" applyFill="1" applyBorder="1" applyAlignment="1" applyProtection="1">
      <alignment horizontal="center" vertical="center"/>
      <protection locked="0"/>
    </xf>
    <xf numFmtId="0" fontId="19" fillId="35" borderId="12" xfId="0" applyFont="1" applyFill="1" applyBorder="1" applyAlignment="1">
      <alignment horizontal="center" vertical="center"/>
    </xf>
    <xf numFmtId="0" fontId="19" fillId="35" borderId="11" xfId="0" applyFont="1" applyFill="1" applyBorder="1" applyAlignment="1">
      <alignment horizontal="center" vertical="center"/>
    </xf>
    <xf numFmtId="0" fontId="19" fillId="51" borderId="12" xfId="0" applyFont="1" applyFill="1" applyBorder="1" applyAlignment="1">
      <alignment horizontal="center" vertical="center"/>
    </xf>
    <xf numFmtId="0" fontId="19" fillId="51" borderId="11" xfId="0" applyFont="1" applyFill="1" applyBorder="1" applyAlignment="1">
      <alignment horizontal="center" vertical="center"/>
    </xf>
    <xf numFmtId="0" fontId="19" fillId="36" borderId="12" xfId="0" applyFont="1" applyFill="1" applyBorder="1" applyAlignment="1">
      <alignment horizontal="center" vertical="center"/>
    </xf>
    <xf numFmtId="0" fontId="19" fillId="36" borderId="11" xfId="0" applyFont="1" applyFill="1" applyBorder="1" applyAlignment="1">
      <alignment horizontal="center" vertical="center"/>
    </xf>
    <xf numFmtId="0" fontId="19" fillId="52" borderId="13" xfId="0" applyFont="1" applyFill="1" applyBorder="1" applyAlignment="1">
      <alignment horizontal="center"/>
    </xf>
    <xf numFmtId="0" fontId="19" fillId="52" borderId="14" xfId="0" applyFont="1" applyFill="1" applyBorder="1" applyAlignment="1">
      <alignment horizontal="center"/>
    </xf>
    <xf numFmtId="0" fontId="19" fillId="35" borderId="24" xfId="0" applyFont="1" applyFill="1" applyBorder="1" applyAlignment="1">
      <alignment horizontal="center" vertical="center"/>
    </xf>
    <xf numFmtId="0" fontId="29" fillId="76" borderId="0" xfId="0" applyFont="1" applyFill="1" applyBorder="1" applyAlignment="1">
      <alignment horizontal="center" vertical="top"/>
    </xf>
    <xf numFmtId="0" fontId="19" fillId="71" borderId="22" xfId="0" applyFont="1" applyFill="1" applyBorder="1" applyAlignment="1">
      <alignment horizontal="center"/>
    </xf>
    <xf numFmtId="0" fontId="19" fillId="34" borderId="0" xfId="0" applyFont="1" applyFill="1" applyBorder="1" applyAlignment="1">
      <alignment horizontal="center"/>
    </xf>
    <xf numFmtId="0" fontId="25" fillId="75" borderId="18" xfId="0" applyFont="1" applyFill="1" applyBorder="1" applyAlignment="1">
      <alignment horizontal="center" vertical="center"/>
    </xf>
    <xf numFmtId="0" fontId="25" fillId="75" borderId="20" xfId="0" applyFont="1" applyFill="1" applyBorder="1" applyAlignment="1">
      <alignment horizontal="center" vertical="center"/>
    </xf>
    <xf numFmtId="164" fontId="19" fillId="74" borderId="18" xfId="0" applyNumberFormat="1" applyFont="1" applyFill="1" applyBorder="1" applyAlignment="1">
      <alignment horizontal="center" vertical="center"/>
    </xf>
    <xf numFmtId="164" fontId="19" fillId="74" borderId="20" xfId="0" applyNumberFormat="1" applyFont="1" applyFill="1" applyBorder="1" applyAlignment="1">
      <alignment horizontal="center" vertical="center"/>
    </xf>
    <xf numFmtId="164" fontId="19" fillId="73" borderId="18" xfId="0" applyNumberFormat="1" applyFont="1" applyFill="1" applyBorder="1" applyAlignment="1">
      <alignment horizontal="center" vertical="center"/>
    </xf>
    <xf numFmtId="164" fontId="19" fillId="73" borderId="20" xfId="0" applyNumberFormat="1" applyFont="1" applyFill="1" applyBorder="1" applyAlignment="1">
      <alignment horizontal="center" vertical="center"/>
    </xf>
    <xf numFmtId="164" fontId="19" fillId="72" borderId="0" xfId="0" applyNumberFormat="1" applyFont="1" applyFill="1" applyBorder="1" applyAlignment="1">
      <alignment horizontal="center"/>
    </xf>
    <xf numFmtId="0" fontId="16" fillId="50" borderId="0" xfId="0" applyFont="1" applyFill="1" applyBorder="1" applyAlignment="1">
      <alignment horizontal="left" vertical="center"/>
    </xf>
    <xf numFmtId="0" fontId="16" fillId="53" borderId="21" xfId="0" applyFont="1" applyFill="1" applyBorder="1" applyAlignment="1"/>
    <xf numFmtId="0" fontId="16" fillId="53" borderId="19" xfId="0" applyFont="1" applyFill="1" applyBorder="1" applyAlignment="1"/>
    <xf numFmtId="0" fontId="16" fillId="53" borderId="15" xfId="0" applyFont="1" applyFill="1" applyBorder="1" applyAlignment="1"/>
    <xf numFmtId="0" fontId="16" fillId="52" borderId="13" xfId="0" applyFont="1" applyFill="1" applyBorder="1" applyAlignment="1"/>
    <xf numFmtId="0" fontId="16" fillId="52" borderId="0" xfId="0" applyFont="1" applyFill="1" applyBorder="1" applyAlignment="1"/>
    <xf numFmtId="0" fontId="16" fillId="52" borderId="16" xfId="0" applyFont="1" applyFill="1" applyBorder="1" applyAlignment="1"/>
    <xf numFmtId="0" fontId="16" fillId="51" borderId="14" xfId="0" applyFont="1" applyFill="1" applyBorder="1" applyAlignment="1"/>
    <xf numFmtId="0" fontId="16" fillId="51" borderId="22" xfId="0" applyFont="1" applyFill="1" applyBorder="1" applyAlignment="1"/>
    <xf numFmtId="0" fontId="16" fillId="51" borderId="17" xfId="0" applyFont="1" applyFill="1" applyBorder="1" applyAlignment="1"/>
    <xf numFmtId="0" fontId="16" fillId="85" borderId="0" xfId="0" applyFont="1" applyFill="1" applyBorder="1" applyAlignment="1"/>
    <xf numFmtId="0" fontId="16" fillId="86" borderId="0" xfId="0" applyFont="1" applyFill="1" applyBorder="1" applyAlignment="1"/>
    <xf numFmtId="0" fontId="16" fillId="39" borderId="0" xfId="0" applyFont="1" applyFill="1" applyBorder="1" applyAlignment="1"/>
    <xf numFmtId="0" fontId="16" fillId="78" borderId="0" xfId="0" applyFont="1" applyFill="1" applyBorder="1" applyAlignment="1"/>
    <xf numFmtId="0" fontId="16" fillId="79" borderId="0" xfId="0" applyFont="1" applyFill="1" applyBorder="1" applyAlignment="1"/>
    <xf numFmtId="0" fontId="16" fillId="80" borderId="0" xfId="0" applyFont="1" applyFill="1" applyBorder="1" applyAlignment="1"/>
    <xf numFmtId="0" fontId="16" fillId="81" borderId="0" xfId="0" applyFont="1" applyFill="1" applyBorder="1" applyAlignment="1"/>
    <xf numFmtId="0" fontId="16" fillId="82" borderId="0" xfId="0" applyFont="1" applyFill="1" applyBorder="1" applyAlignment="1"/>
    <xf numFmtId="0" fontId="16" fillId="40" borderId="0" xfId="0" applyFont="1" applyFill="1" applyBorder="1" applyAlignment="1"/>
    <xf numFmtId="0" fontId="16" fillId="52" borderId="13" xfId="0" applyFont="1" applyFill="1" applyBorder="1" applyAlignment="1">
      <alignment horizontal="center"/>
    </xf>
    <xf numFmtId="0" fontId="16" fillId="52" borderId="0" xfId="0" applyFont="1" applyFill="1" applyBorder="1" applyAlignment="1">
      <alignment horizontal="center"/>
    </xf>
    <xf numFmtId="0" fontId="16" fillId="52" borderId="16" xfId="0" applyFont="1" applyFill="1" applyBorder="1" applyAlignment="1">
      <alignment horizontal="center"/>
    </xf>
    <xf numFmtId="0" fontId="16" fillId="51" borderId="13" xfId="0" applyFont="1" applyFill="1" applyBorder="1" applyAlignment="1"/>
    <xf numFmtId="0" fontId="16" fillId="51" borderId="0" xfId="0" applyFont="1" applyFill="1" applyBorder="1" applyAlignment="1"/>
    <xf numFmtId="0" fontId="16" fillId="51" borderId="16" xfId="0" applyFont="1" applyFill="1" applyBorder="1" applyAlignment="1"/>
    <xf numFmtId="0" fontId="16" fillId="50" borderId="13" xfId="0" applyFont="1" applyFill="1" applyBorder="1" applyAlignment="1"/>
    <xf numFmtId="0" fontId="16" fillId="50" borderId="0" xfId="0" applyFont="1" applyFill="1" applyBorder="1" applyAlignment="1"/>
    <xf numFmtId="0" fontId="16" fillId="50" borderId="16" xfId="0" applyFont="1" applyFill="1" applyBorder="1" applyAlignment="1"/>
    <xf numFmtId="0" fontId="16" fillId="49" borderId="13" xfId="0" applyFont="1" applyFill="1" applyBorder="1" applyAlignment="1"/>
    <xf numFmtId="0" fontId="16" fillId="49" borderId="0" xfId="0" applyFont="1" applyFill="1" applyBorder="1" applyAlignment="1"/>
    <xf numFmtId="0" fontId="16" fillId="49" borderId="16" xfId="0" applyFont="1" applyFill="1" applyBorder="1" applyAlignment="1"/>
    <xf numFmtId="0" fontId="16" fillId="48" borderId="13" xfId="0" applyFont="1" applyFill="1" applyBorder="1" applyAlignment="1"/>
    <xf numFmtId="0" fontId="16" fillId="48" borderId="0" xfId="0" applyFont="1" applyFill="1" applyBorder="1" applyAlignment="1"/>
    <xf numFmtId="0" fontId="16" fillId="48" borderId="16" xfId="0" applyFont="1" applyFill="1" applyBorder="1" applyAlignment="1"/>
    <xf numFmtId="0" fontId="16" fillId="47" borderId="13" xfId="0" applyFont="1" applyFill="1" applyBorder="1" applyAlignment="1"/>
    <xf numFmtId="0" fontId="16" fillId="47" borderId="0" xfId="0" applyFont="1" applyFill="1" applyBorder="1" applyAlignment="1"/>
    <xf numFmtId="0" fontId="16" fillId="47" borderId="16" xfId="0" applyFont="1" applyFill="1" applyBorder="1" applyAlignment="1"/>
    <xf numFmtId="0" fontId="16" fillId="83" borderId="0" xfId="0" applyFont="1" applyFill="1" applyBorder="1" applyAlignment="1"/>
    <xf numFmtId="0" fontId="16" fillId="84" borderId="0" xfId="0" applyFont="1" applyFill="1" applyBorder="1" applyAlignment="1"/>
    <xf numFmtId="0" fontId="16" fillId="63" borderId="13" xfId="0" applyFont="1" applyFill="1" applyBorder="1" applyAlignment="1"/>
    <xf numFmtId="0" fontId="16" fillId="63" borderId="0" xfId="0" applyFont="1" applyFill="1" applyBorder="1" applyAlignment="1"/>
    <xf numFmtId="0" fontId="16" fillId="63" borderId="16" xfId="0" applyFont="1" applyFill="1" applyBorder="1" applyAlignment="1"/>
    <xf numFmtId="0" fontId="16" fillId="62" borderId="13" xfId="0" applyFont="1" applyFill="1" applyBorder="1" applyAlignment="1"/>
    <xf numFmtId="0" fontId="16" fillId="62" borderId="0" xfId="0" applyFont="1" applyFill="1" applyBorder="1" applyAlignment="1"/>
    <xf numFmtId="0" fontId="16" fillId="62" borderId="16" xfId="0" applyFont="1" applyFill="1" applyBorder="1" applyAlignment="1"/>
    <xf numFmtId="0" fontId="16" fillId="61" borderId="13" xfId="0" applyFont="1" applyFill="1" applyBorder="1" applyAlignment="1">
      <alignment horizontal="left"/>
    </xf>
    <xf numFmtId="0" fontId="16" fillId="61" borderId="0" xfId="0" applyFont="1" applyFill="1" applyBorder="1" applyAlignment="1">
      <alignment horizontal="left"/>
    </xf>
    <xf numFmtId="0" fontId="16" fillId="61" borderId="16" xfId="0" applyFont="1" applyFill="1" applyBorder="1" applyAlignment="1">
      <alignment horizontal="left"/>
    </xf>
    <xf numFmtId="0" fontId="16" fillId="60" borderId="13" xfId="0" applyFont="1" applyFill="1" applyBorder="1" applyAlignment="1"/>
    <xf numFmtId="0" fontId="16" fillId="60" borderId="0" xfId="0" applyFont="1" applyFill="1" applyBorder="1" applyAlignment="1"/>
    <xf numFmtId="0" fontId="16" fillId="60" borderId="16" xfId="0" applyFont="1" applyFill="1" applyBorder="1" applyAlignment="1"/>
    <xf numFmtId="0" fontId="16" fillId="46" borderId="13" xfId="0" applyFont="1" applyFill="1" applyBorder="1" applyAlignment="1"/>
    <xf numFmtId="0" fontId="16" fillId="46" borderId="0" xfId="0" applyFont="1" applyFill="1" applyBorder="1" applyAlignment="1"/>
    <xf numFmtId="0" fontId="16" fillId="46" borderId="16" xfId="0" applyFont="1" applyFill="1" applyBorder="1" applyAlignment="1"/>
    <xf numFmtId="0" fontId="16" fillId="45" borderId="13" xfId="0" applyFont="1" applyFill="1" applyBorder="1" applyAlignment="1"/>
    <xf numFmtId="0" fontId="16" fillId="45" borderId="0" xfId="0" applyFont="1" applyFill="1" applyBorder="1" applyAlignment="1"/>
    <xf numFmtId="0" fontId="16" fillId="45" borderId="16" xfId="0" applyFont="1" applyFill="1" applyBorder="1" applyAlignment="1"/>
    <xf numFmtId="0" fontId="16" fillId="44" borderId="13" xfId="0" applyFont="1" applyFill="1" applyBorder="1" applyAlignment="1"/>
    <xf numFmtId="0" fontId="16" fillId="44" borderId="0" xfId="0" applyFont="1" applyFill="1" applyBorder="1" applyAlignment="1"/>
    <xf numFmtId="0" fontId="16" fillId="44" borderId="16" xfId="0" applyFont="1" applyFill="1" applyBorder="1" applyAlignment="1"/>
    <xf numFmtId="0" fontId="16" fillId="43" borderId="14" xfId="0" applyFont="1" applyFill="1" applyBorder="1" applyAlignment="1"/>
    <xf numFmtId="0" fontId="16" fillId="43" borderId="22" xfId="0" applyFont="1" applyFill="1" applyBorder="1" applyAlignment="1"/>
    <xf numFmtId="0" fontId="16" fillId="43" borderId="17" xfId="0" applyFont="1" applyFill="1" applyBorder="1" applyAlignment="1"/>
    <xf numFmtId="0" fontId="16" fillId="41" borderId="0" xfId="0" applyFont="1" applyFill="1" applyBorder="1" applyAlignment="1"/>
    <xf numFmtId="0" fontId="16" fillId="59" borderId="13" xfId="0" applyFont="1" applyFill="1" applyBorder="1" applyAlignment="1">
      <alignment horizontal="center"/>
    </xf>
    <xf numFmtId="0" fontId="16" fillId="59" borderId="0" xfId="0" applyFont="1" applyFill="1" applyBorder="1" applyAlignment="1">
      <alignment horizontal="center"/>
    </xf>
    <xf numFmtId="0" fontId="16" fillId="59" borderId="16" xfId="0" applyFont="1" applyFill="1" applyBorder="1" applyAlignment="1">
      <alignment horizontal="center"/>
    </xf>
    <xf numFmtId="0" fontId="16" fillId="70" borderId="13" xfId="0" applyFont="1" applyFill="1" applyBorder="1" applyAlignment="1"/>
    <xf numFmtId="0" fontId="16" fillId="70" borderId="0" xfId="0" applyFont="1" applyFill="1" applyBorder="1" applyAlignment="1"/>
    <xf numFmtId="0" fontId="16" fillId="70" borderId="16" xfId="0" applyFont="1" applyFill="1" applyBorder="1" applyAlignment="1"/>
    <xf numFmtId="0" fontId="16" fillId="69" borderId="13" xfId="0" applyFont="1" applyFill="1" applyBorder="1" applyAlignment="1"/>
    <xf numFmtId="0" fontId="16" fillId="69" borderId="0" xfId="0" applyFont="1" applyFill="1" applyBorder="1" applyAlignment="1"/>
    <xf numFmtId="0" fontId="16" fillId="69" borderId="16" xfId="0" applyFont="1" applyFill="1" applyBorder="1" applyAlignment="1"/>
    <xf numFmtId="0" fontId="16" fillId="68" borderId="13" xfId="0" applyFont="1" applyFill="1" applyBorder="1" applyAlignment="1"/>
    <xf numFmtId="0" fontId="16" fillId="68" borderId="0" xfId="0" applyFont="1" applyFill="1" applyBorder="1" applyAlignment="1"/>
    <xf numFmtId="0" fontId="16" fillId="68" borderId="16" xfId="0" applyFont="1" applyFill="1" applyBorder="1" applyAlignment="1"/>
    <xf numFmtId="0" fontId="16" fillId="67" borderId="13" xfId="0" applyFont="1" applyFill="1" applyBorder="1" applyAlignment="1"/>
    <xf numFmtId="0" fontId="16" fillId="67" borderId="0" xfId="0" applyFont="1" applyFill="1" applyBorder="1" applyAlignment="1"/>
    <xf numFmtId="0" fontId="16" fillId="67" borderId="16" xfId="0" applyFont="1" applyFill="1" applyBorder="1" applyAlignment="1"/>
    <xf numFmtId="0" fontId="16" fillId="66" borderId="13" xfId="0" applyFont="1" applyFill="1" applyBorder="1" applyAlignment="1"/>
    <xf numFmtId="0" fontId="16" fillId="66" borderId="0" xfId="0" applyFont="1" applyFill="1" applyBorder="1" applyAlignment="1"/>
    <xf numFmtId="0" fontId="16" fillId="66" borderId="16" xfId="0" applyFont="1" applyFill="1" applyBorder="1" applyAlignment="1"/>
    <xf numFmtId="0" fontId="16" fillId="65" borderId="13" xfId="0" applyFont="1" applyFill="1" applyBorder="1" applyAlignment="1"/>
    <xf numFmtId="0" fontId="16" fillId="65" borderId="0" xfId="0" applyFont="1" applyFill="1" applyBorder="1" applyAlignment="1"/>
    <xf numFmtId="0" fontId="16" fillId="65" borderId="16" xfId="0" applyFont="1" applyFill="1" applyBorder="1" applyAlignment="1"/>
    <xf numFmtId="0" fontId="16" fillId="48" borderId="0" xfId="0" applyFont="1" applyFill="1" applyBorder="1" applyAlignment="1">
      <alignment horizontal="center"/>
    </xf>
    <xf numFmtId="0" fontId="16" fillId="48" borderId="16" xfId="0" applyFont="1" applyFill="1" applyBorder="1" applyAlignment="1">
      <alignment horizontal="center"/>
    </xf>
    <xf numFmtId="0" fontId="16" fillId="47" borderId="0" xfId="0" applyFont="1" applyFill="1" applyBorder="1" applyAlignment="1">
      <alignment horizontal="center"/>
    </xf>
    <xf numFmtId="0" fontId="16" fillId="47" borderId="16" xfId="0" applyFont="1" applyFill="1" applyBorder="1" applyAlignment="1">
      <alignment horizontal="center"/>
    </xf>
    <xf numFmtId="0" fontId="16" fillId="46" borderId="0" xfId="0" applyFont="1" applyFill="1" applyBorder="1" applyAlignment="1">
      <alignment horizontal="center"/>
    </xf>
    <xf numFmtId="0" fontId="16" fillId="46" borderId="16" xfId="0" applyFont="1" applyFill="1" applyBorder="1" applyAlignment="1">
      <alignment horizontal="center"/>
    </xf>
    <xf numFmtId="0" fontId="27" fillId="47" borderId="0" xfId="43" applyFill="1" applyBorder="1" applyAlignment="1">
      <alignment horizontal="center"/>
    </xf>
    <xf numFmtId="0" fontId="27" fillId="46" borderId="0" xfId="43" applyFill="1" applyBorder="1" applyAlignment="1">
      <alignment horizontal="center"/>
    </xf>
    <xf numFmtId="0" fontId="27" fillId="70" borderId="13" xfId="43" applyFill="1" applyBorder="1" applyAlignment="1"/>
    <xf numFmtId="0" fontId="27" fillId="70" borderId="0" xfId="43" applyFill="1" applyBorder="1" applyAlignment="1"/>
    <xf numFmtId="0" fontId="27" fillId="70" borderId="16" xfId="43" applyFill="1" applyBorder="1" applyAlignment="1"/>
    <xf numFmtId="0" fontId="27" fillId="68" borderId="13" xfId="43" applyFill="1" applyBorder="1" applyAlignment="1"/>
    <xf numFmtId="0" fontId="27" fillId="68" borderId="0" xfId="43" applyFill="1" applyBorder="1" applyAlignment="1"/>
    <xf numFmtId="0" fontId="27" fillId="68" borderId="16" xfId="43" applyFill="1" applyBorder="1" applyAlignment="1"/>
    <xf numFmtId="0" fontId="27" fillId="57" borderId="13" xfId="43" applyFill="1" applyBorder="1" applyAlignment="1">
      <alignment horizontal="center"/>
    </xf>
    <xf numFmtId="0" fontId="27" fillId="57" borderId="0" xfId="43" applyFill="1" applyBorder="1" applyAlignment="1">
      <alignment horizontal="center"/>
    </xf>
    <xf numFmtId="0" fontId="27" fillId="66" borderId="13" xfId="43" applyFill="1" applyBorder="1" applyAlignment="1"/>
    <xf numFmtId="0" fontId="27" fillId="66" borderId="0" xfId="43" applyFill="1" applyBorder="1" applyAlignment="1"/>
    <xf numFmtId="0" fontId="27" fillId="66" borderId="16" xfId="43" applyFill="1" applyBorder="1" applyAlignment="1"/>
    <xf numFmtId="0" fontId="27" fillId="64" borderId="13" xfId="43" applyFill="1" applyBorder="1" applyAlignment="1"/>
    <xf numFmtId="0" fontId="27" fillId="64" borderId="0" xfId="43" applyFill="1" applyBorder="1" applyAlignment="1"/>
    <xf numFmtId="0" fontId="27" fillId="64" borderId="16" xfId="43" applyFill="1" applyBorder="1" applyAlignment="1"/>
    <xf numFmtId="0" fontId="16" fillId="58" borderId="13" xfId="0" applyFont="1" applyFill="1" applyBorder="1" applyAlignment="1"/>
    <xf numFmtId="0" fontId="16" fillId="58" borderId="0" xfId="0" applyFont="1" applyFill="1" applyBorder="1" applyAlignment="1"/>
    <xf numFmtId="0" fontId="16" fillId="58" borderId="16" xfId="0" applyFont="1" applyFill="1" applyBorder="1" applyAlignment="1"/>
    <xf numFmtId="0" fontId="16" fillId="57" borderId="13" xfId="0" applyFont="1" applyFill="1" applyBorder="1" applyAlignment="1"/>
    <xf numFmtId="0" fontId="16" fillId="57" borderId="0" xfId="0" applyFont="1" applyFill="1" applyBorder="1" applyAlignment="1"/>
    <xf numFmtId="0" fontId="16" fillId="57" borderId="16" xfId="0" applyFont="1" applyFill="1" applyBorder="1" applyAlignment="1"/>
    <xf numFmtId="0" fontId="16" fillId="56" borderId="13" xfId="0" applyFont="1" applyFill="1" applyBorder="1" applyAlignment="1"/>
    <xf numFmtId="0" fontId="16" fillId="56" borderId="0" xfId="0" applyFont="1" applyFill="1" applyBorder="1" applyAlignment="1"/>
    <xf numFmtId="0" fontId="16" fillId="56" borderId="16" xfId="0" applyFont="1" applyFill="1" applyBorder="1" applyAlignment="1"/>
    <xf numFmtId="0" fontId="16" fillId="55" borderId="13" xfId="0" applyFont="1" applyFill="1" applyBorder="1" applyAlignment="1"/>
    <xf numFmtId="0" fontId="16" fillId="55" borderId="0" xfId="0" applyFont="1" applyFill="1" applyBorder="1" applyAlignment="1"/>
    <xf numFmtId="0" fontId="16" fillId="55" borderId="16" xfId="0" applyFont="1" applyFill="1" applyBorder="1" applyAlignment="1"/>
    <xf numFmtId="0" fontId="16" fillId="54" borderId="13" xfId="0" applyFont="1" applyFill="1" applyBorder="1" applyAlignment="1"/>
    <xf numFmtId="0" fontId="16" fillId="54" borderId="0" xfId="0" applyFont="1" applyFill="1" applyBorder="1" applyAlignment="1"/>
    <xf numFmtId="0" fontId="16" fillId="54" borderId="16" xfId="0" applyFont="1" applyFill="1" applyBorder="1" applyAlignment="1"/>
    <xf numFmtId="0" fontId="16" fillId="53" borderId="13" xfId="0" applyFont="1" applyFill="1" applyBorder="1" applyAlignment="1"/>
    <xf numFmtId="0" fontId="16" fillId="53" borderId="0" xfId="0" applyFont="1" applyFill="1" applyBorder="1" applyAlignment="1"/>
    <xf numFmtId="0" fontId="16" fillId="53" borderId="16" xfId="0" applyFont="1" applyFill="1" applyBorder="1" applyAlignment="1"/>
    <xf numFmtId="0" fontId="16" fillId="64" borderId="13" xfId="0" applyFont="1" applyFill="1" applyBorder="1" applyAlignment="1"/>
    <xf numFmtId="0" fontId="16" fillId="64" borderId="0" xfId="0" applyFont="1" applyFill="1" applyBorder="1" applyAlignment="1"/>
    <xf numFmtId="0" fontId="16" fillId="64" borderId="16" xfId="0" applyFont="1" applyFill="1" applyBorder="1" applyAlignment="1"/>
    <xf numFmtId="0" fontId="27" fillId="45" borderId="0" xfId="43" applyFill="1" applyBorder="1" applyAlignment="1">
      <alignment horizontal="center"/>
    </xf>
    <xf numFmtId="0" fontId="27" fillId="44" borderId="0" xfId="43" applyFill="1" applyBorder="1" applyAlignment="1">
      <alignment horizontal="center"/>
    </xf>
    <xf numFmtId="0" fontId="27" fillId="43" borderId="22" xfId="43" applyFill="1" applyBorder="1" applyAlignment="1">
      <alignment horizontal="center"/>
    </xf>
    <xf numFmtId="0" fontId="16" fillId="58" borderId="0" xfId="0" applyFont="1" applyFill="1" applyBorder="1" applyAlignment="1">
      <alignment horizontal="center"/>
    </xf>
    <xf numFmtId="0" fontId="16" fillId="58" borderId="16" xfId="0" applyFont="1" applyFill="1" applyBorder="1" applyAlignment="1">
      <alignment horizontal="center"/>
    </xf>
    <xf numFmtId="0" fontId="27" fillId="57" borderId="16" xfId="43" applyFill="1" applyBorder="1" applyAlignment="1">
      <alignment horizontal="center"/>
    </xf>
    <xf numFmtId="0" fontId="16" fillId="56" borderId="0" xfId="0" applyFont="1" applyFill="1" applyBorder="1" applyAlignment="1">
      <alignment horizontal="center"/>
    </xf>
    <xf numFmtId="0" fontId="16" fillId="56" borderId="16" xfId="0" applyFont="1" applyFill="1" applyBorder="1" applyAlignment="1">
      <alignment horizontal="center"/>
    </xf>
    <xf numFmtId="0" fontId="16" fillId="55" borderId="0" xfId="0" applyFont="1" applyFill="1" applyBorder="1" applyAlignment="1">
      <alignment horizontal="center"/>
    </xf>
    <xf numFmtId="0" fontId="16" fillId="55" borderId="16" xfId="0" applyFont="1" applyFill="1" applyBorder="1" applyAlignment="1">
      <alignment horizontal="center"/>
    </xf>
    <xf numFmtId="0" fontId="27" fillId="53" borderId="0" xfId="43" applyFill="1" applyBorder="1" applyAlignment="1">
      <alignment horizontal="center"/>
    </xf>
    <xf numFmtId="0" fontId="27" fillId="52" borderId="0" xfId="43" applyFill="1" applyBorder="1" applyAlignment="1">
      <alignment horizontal="center"/>
    </xf>
    <xf numFmtId="0" fontId="27" fillId="51" borderId="0" xfId="43" applyFill="1" applyBorder="1" applyAlignment="1">
      <alignment horizontal="center"/>
    </xf>
    <xf numFmtId="0" fontId="27" fillId="50" borderId="0" xfId="43" applyFill="1" applyBorder="1" applyAlignment="1">
      <alignment horizontal="center"/>
    </xf>
    <xf numFmtId="0" fontId="27" fillId="49" borderId="0" xfId="43" applyFill="1" applyBorder="1" applyAlignment="1">
      <alignment horizontal="center"/>
    </xf>
    <xf numFmtId="0" fontId="16" fillId="45" borderId="0" xfId="0" applyFont="1" applyFill="1" applyBorder="1" applyAlignment="1">
      <alignment horizontal="center"/>
    </xf>
    <xf numFmtId="0" fontId="16" fillId="45" borderId="16" xfId="0" applyFont="1" applyFill="1" applyBorder="1" applyAlignment="1">
      <alignment horizontal="center"/>
    </xf>
    <xf numFmtId="0" fontId="16" fillId="44" borderId="0" xfId="0" applyFont="1" applyFill="1" applyBorder="1" applyAlignment="1">
      <alignment horizontal="center"/>
    </xf>
    <xf numFmtId="0" fontId="16" fillId="44" borderId="16" xfId="0" applyFont="1" applyFill="1" applyBorder="1" applyAlignment="1">
      <alignment horizontal="center"/>
    </xf>
    <xf numFmtId="0" fontId="16" fillId="43" borderId="22" xfId="0" applyFont="1" applyFill="1" applyBorder="1" applyAlignment="1">
      <alignment horizontal="center"/>
    </xf>
    <xf numFmtId="0" fontId="16" fillId="43" borderId="17" xfId="0" applyFont="1" applyFill="1" applyBorder="1" applyAlignment="1">
      <alignment horizontal="center"/>
    </xf>
    <xf numFmtId="0" fontId="16" fillId="54" borderId="0" xfId="0" applyFont="1" applyFill="1" applyBorder="1" applyAlignment="1">
      <alignment horizontal="center"/>
    </xf>
    <xf numFmtId="0" fontId="16" fillId="54" borderId="16" xfId="0" applyFont="1" applyFill="1" applyBorder="1" applyAlignment="1">
      <alignment horizontal="center"/>
    </xf>
    <xf numFmtId="0" fontId="27" fillId="53" borderId="16" xfId="43" applyFill="1" applyBorder="1" applyAlignment="1">
      <alignment horizontal="center"/>
    </xf>
    <xf numFmtId="0" fontId="27" fillId="52" borderId="16" xfId="43" applyFill="1" applyBorder="1" applyAlignment="1">
      <alignment horizontal="center"/>
    </xf>
    <xf numFmtId="0" fontId="16" fillId="51" borderId="0" xfId="0" applyFont="1" applyFill="1" applyBorder="1" applyAlignment="1">
      <alignment horizontal="center"/>
    </xf>
    <xf numFmtId="0" fontId="16" fillId="51" borderId="16" xfId="0" applyFont="1" applyFill="1" applyBorder="1" applyAlignment="1">
      <alignment horizontal="center"/>
    </xf>
    <xf numFmtId="0" fontId="27" fillId="50" borderId="16" xfId="43" applyFill="1" applyBorder="1" applyAlignment="1">
      <alignment horizontal="center"/>
    </xf>
    <xf numFmtId="0" fontId="16" fillId="49" borderId="0" xfId="0" applyFont="1" applyFill="1" applyBorder="1" applyAlignment="1">
      <alignment horizontal="center"/>
    </xf>
    <xf numFmtId="0" fontId="16" fillId="49" borderId="16" xfId="0" applyFont="1" applyFill="1" applyBorder="1" applyAlignment="1">
      <alignment horizontal="center"/>
    </xf>
    <xf numFmtId="0" fontId="27" fillId="44" borderId="13" xfId="43" applyFill="1" applyBorder="1" applyAlignment="1">
      <alignment horizontal="center"/>
    </xf>
    <xf numFmtId="0" fontId="27" fillId="43" borderId="14" xfId="43" applyFill="1" applyBorder="1" applyAlignment="1">
      <alignment horizontal="center"/>
    </xf>
    <xf numFmtId="0" fontId="16" fillId="61" borderId="13" xfId="0" applyFont="1" applyFill="1" applyBorder="1" applyAlignment="1">
      <alignment horizontal="center"/>
    </xf>
    <xf numFmtId="0" fontId="16" fillId="61" borderId="0" xfId="0" applyFont="1" applyFill="1" applyBorder="1" applyAlignment="1">
      <alignment horizontal="center"/>
    </xf>
    <xf numFmtId="0" fontId="16" fillId="61" borderId="16" xfId="0" applyFont="1" applyFill="1" applyBorder="1" applyAlignment="1">
      <alignment horizontal="center"/>
    </xf>
    <xf numFmtId="0" fontId="27" fillId="59" borderId="13" xfId="43" applyFill="1" applyBorder="1" applyAlignment="1">
      <alignment horizontal="center"/>
    </xf>
    <xf numFmtId="0" fontId="27" fillId="59" borderId="0" xfId="43" applyFill="1" applyBorder="1" applyAlignment="1">
      <alignment horizontal="center"/>
    </xf>
    <xf numFmtId="0" fontId="27" fillId="58" borderId="0" xfId="43" applyFill="1" applyBorder="1" applyAlignment="1">
      <alignment horizontal="center"/>
    </xf>
    <xf numFmtId="0" fontId="27" fillId="56" borderId="0" xfId="43" applyFill="1" applyBorder="1" applyAlignment="1">
      <alignment horizontal="center"/>
    </xf>
    <xf numFmtId="43" fontId="27" fillId="55" borderId="0" xfId="43" applyNumberFormat="1" applyFill="1" applyBorder="1" applyAlignment="1">
      <alignment horizontal="center"/>
    </xf>
    <xf numFmtId="0" fontId="27" fillId="54" borderId="0" xfId="43" applyFill="1" applyBorder="1" applyAlignment="1">
      <alignment horizontal="center"/>
    </xf>
    <xf numFmtId="0" fontId="27" fillId="50" borderId="13" xfId="43" applyFill="1" applyBorder="1" applyAlignment="1">
      <alignment horizontal="center"/>
    </xf>
    <xf numFmtId="0" fontId="27" fillId="49" borderId="13" xfId="43" applyFill="1" applyBorder="1" applyAlignment="1">
      <alignment horizontal="center"/>
    </xf>
    <xf numFmtId="0" fontId="27" fillId="48" borderId="13" xfId="43" applyFill="1" applyBorder="1" applyAlignment="1">
      <alignment horizontal="center"/>
    </xf>
    <xf numFmtId="0" fontId="27" fillId="48" borderId="0" xfId="43" applyFill="1" applyBorder="1" applyAlignment="1">
      <alignment horizontal="center"/>
    </xf>
    <xf numFmtId="0" fontId="27" fillId="47" borderId="13" xfId="43" applyFill="1" applyBorder="1" applyAlignment="1">
      <alignment horizontal="center"/>
    </xf>
    <xf numFmtId="0" fontId="27" fillId="46" borderId="13" xfId="43" applyFill="1" applyBorder="1" applyAlignment="1">
      <alignment horizontal="center"/>
    </xf>
    <xf numFmtId="0" fontId="27" fillId="45" borderId="13" xfId="43" applyFill="1" applyBorder="1" applyAlignment="1">
      <alignment horizontal="center"/>
    </xf>
    <xf numFmtId="0" fontId="27" fillId="56" borderId="13" xfId="43" applyFill="1" applyBorder="1" applyAlignment="1">
      <alignment horizontal="center"/>
    </xf>
    <xf numFmtId="0" fontId="27" fillId="55" borderId="13" xfId="43" applyFill="1" applyBorder="1" applyAlignment="1">
      <alignment horizontal="center"/>
    </xf>
    <xf numFmtId="0" fontId="27" fillId="55" borderId="0" xfId="43" applyFill="1" applyBorder="1" applyAlignment="1">
      <alignment horizontal="center"/>
    </xf>
    <xf numFmtId="0" fontId="27" fillId="54" borderId="13" xfId="43" applyFill="1" applyBorder="1" applyAlignment="1">
      <alignment horizontal="center"/>
    </xf>
    <xf numFmtId="0" fontId="27" fillId="53" borderId="13" xfId="43" applyFill="1" applyBorder="1" applyAlignment="1">
      <alignment horizontal="center"/>
    </xf>
    <xf numFmtId="0" fontId="27" fillId="52" borderId="13" xfId="43" applyFill="1" applyBorder="1" applyAlignment="1">
      <alignment horizontal="center"/>
    </xf>
    <xf numFmtId="0" fontId="16" fillId="51" borderId="13" xfId="0" applyFont="1" applyFill="1" applyBorder="1" applyAlignment="1">
      <alignment horizontal="center"/>
    </xf>
    <xf numFmtId="0" fontId="16" fillId="60" borderId="13" xfId="0" applyFont="1" applyFill="1" applyBorder="1" applyAlignment="1">
      <alignment horizontal="center"/>
    </xf>
    <xf numFmtId="0" fontId="16" fillId="60" borderId="0" xfId="0" applyFont="1" applyFill="1" applyBorder="1" applyAlignment="1">
      <alignment horizontal="center"/>
    </xf>
    <xf numFmtId="0" fontId="16" fillId="60" borderId="16" xfId="0" applyFont="1" applyFill="1" applyBorder="1" applyAlignment="1">
      <alignment horizontal="center"/>
    </xf>
    <xf numFmtId="0" fontId="16" fillId="58" borderId="13" xfId="0" applyFont="1" applyFill="1" applyBorder="1" applyAlignment="1">
      <alignment horizontal="center"/>
    </xf>
    <xf numFmtId="0" fontId="26" fillId="75" borderId="18" xfId="0" applyFont="1" applyFill="1" applyBorder="1" applyAlignment="1">
      <alignment horizontal="center"/>
    </xf>
    <xf numFmtId="0" fontId="26" fillId="75" borderId="24" xfId="0" applyFont="1" applyFill="1" applyBorder="1" applyAlignment="1">
      <alignment horizontal="center"/>
    </xf>
    <xf numFmtId="0" fontId="26" fillId="75" borderId="20" xfId="0" applyFont="1" applyFill="1" applyBorder="1" applyAlignment="1">
      <alignment horizontal="center"/>
    </xf>
    <xf numFmtId="0" fontId="26" fillId="75" borderId="21" xfId="0" applyFont="1" applyFill="1" applyBorder="1" applyAlignment="1">
      <alignment horizontal="center"/>
    </xf>
    <xf numFmtId="0" fontId="26" fillId="75" borderId="19" xfId="0" applyFont="1" applyFill="1" applyBorder="1" applyAlignment="1">
      <alignment horizontal="center"/>
    </xf>
    <xf numFmtId="0" fontId="26" fillId="75" borderId="15" xfId="0" applyFont="1" applyFill="1" applyBorder="1" applyAlignment="1">
      <alignment horizontal="center"/>
    </xf>
    <xf numFmtId="0" fontId="27" fillId="74" borderId="21" xfId="43" applyFill="1" applyBorder="1" applyAlignment="1"/>
    <xf numFmtId="0" fontId="27" fillId="74" borderId="19" xfId="43" applyFill="1" applyBorder="1" applyAlignment="1"/>
    <xf numFmtId="0" fontId="27" fillId="74" borderId="15" xfId="43" applyFill="1" applyBorder="1" applyAlignment="1"/>
    <xf numFmtId="0" fontId="16" fillId="73" borderId="13" xfId="0" applyFont="1" applyFill="1" applyBorder="1" applyAlignment="1"/>
    <xf numFmtId="0" fontId="16" fillId="73" borderId="0" xfId="0" applyFont="1" applyFill="1" applyBorder="1" applyAlignment="1"/>
    <xf numFmtId="0" fontId="16" fillId="73" borderId="16" xfId="0" applyFont="1" applyFill="1" applyBorder="1" applyAlignment="1"/>
    <xf numFmtId="0" fontId="27" fillId="72" borderId="13" xfId="43" applyFill="1" applyBorder="1" applyAlignment="1"/>
    <xf numFmtId="0" fontId="27" fillId="72" borderId="0" xfId="43" applyFill="1" applyBorder="1" applyAlignment="1"/>
    <xf numFmtId="0" fontId="27" fillId="72" borderId="16" xfId="43" applyFill="1" applyBorder="1" applyAlignment="1"/>
    <xf numFmtId="0" fontId="16" fillId="71" borderId="13" xfId="0" applyFont="1" applyFill="1" applyBorder="1" applyAlignment="1"/>
    <xf numFmtId="0" fontId="16" fillId="71" borderId="0" xfId="0" applyFont="1" applyFill="1" applyBorder="1" applyAlignment="1"/>
    <xf numFmtId="0" fontId="16" fillId="71" borderId="16" xfId="0" applyFont="1" applyFill="1" applyBorder="1" applyAlignment="1"/>
    <xf numFmtId="0" fontId="16" fillId="74" borderId="21" xfId="0" applyFont="1" applyFill="1" applyBorder="1" applyAlignment="1">
      <alignment horizontal="center"/>
    </xf>
    <xf numFmtId="0" fontId="16" fillId="74" borderId="19" xfId="0" applyFont="1" applyFill="1" applyBorder="1" applyAlignment="1">
      <alignment horizontal="center"/>
    </xf>
    <xf numFmtId="0" fontId="16" fillId="74" borderId="15" xfId="0" applyFont="1" applyFill="1" applyBorder="1" applyAlignment="1">
      <alignment horizontal="center"/>
    </xf>
    <xf numFmtId="0" fontId="16" fillId="72" borderId="13" xfId="0" applyFont="1" applyFill="1" applyBorder="1" applyAlignment="1"/>
    <xf numFmtId="0" fontId="16" fillId="72" borderId="0" xfId="0" applyFont="1" applyFill="1" applyBorder="1" applyAlignment="1"/>
    <xf numFmtId="0" fontId="16" fillId="72" borderId="16" xfId="0" applyFont="1" applyFill="1" applyBorder="1" applyAlignment="1"/>
    <xf numFmtId="0" fontId="16" fillId="70" borderId="13" xfId="0" applyFont="1" applyFill="1" applyBorder="1" applyAlignment="1">
      <alignment horizontal="center"/>
    </xf>
    <xf numFmtId="0" fontId="16" fillId="70" borderId="0" xfId="0" applyFont="1" applyFill="1" applyBorder="1" applyAlignment="1">
      <alignment horizontal="center"/>
    </xf>
    <xf numFmtId="0" fontId="16" fillId="70" borderId="16" xfId="0" applyFont="1" applyFill="1" applyBorder="1" applyAlignment="1">
      <alignment horizontal="center"/>
    </xf>
    <xf numFmtId="0" fontId="16" fillId="59" borderId="13" xfId="0" applyFont="1" applyFill="1" applyBorder="1" applyAlignment="1"/>
    <xf numFmtId="0" fontId="16" fillId="59" borderId="0" xfId="0" applyFont="1" applyFill="1" applyBorder="1" applyAlignment="1"/>
    <xf numFmtId="0" fontId="16" fillId="59" borderId="16" xfId="0" applyFont="1" applyFill="1" applyBorder="1" applyAlignment="1"/>
    <xf numFmtId="0" fontId="16" fillId="69" borderId="13" xfId="0" applyFont="1" applyFill="1" applyBorder="1" applyAlignment="1">
      <alignment horizontal="center"/>
    </xf>
    <xf numFmtId="0" fontId="16" fillId="69" borderId="0" xfId="0" applyFont="1" applyFill="1" applyBorder="1" applyAlignment="1">
      <alignment horizontal="center"/>
    </xf>
    <xf numFmtId="0" fontId="16" fillId="69" borderId="16" xfId="0" applyFont="1" applyFill="1" applyBorder="1" applyAlignment="1">
      <alignment horizontal="center"/>
    </xf>
    <xf numFmtId="0" fontId="16" fillId="68" borderId="13" xfId="0" applyFont="1" applyFill="1" applyBorder="1" applyAlignment="1">
      <alignment horizontal="center"/>
    </xf>
    <xf numFmtId="0" fontId="16" fillId="68" borderId="0" xfId="0" applyFont="1" applyFill="1" applyBorder="1" applyAlignment="1">
      <alignment horizontal="center"/>
    </xf>
    <xf numFmtId="0" fontId="16" fillId="68" borderId="16" xfId="0" applyFont="1" applyFill="1" applyBorder="1" applyAlignment="1">
      <alignment horizontal="center"/>
    </xf>
    <xf numFmtId="0" fontId="16" fillId="67" borderId="13" xfId="0" applyFont="1" applyFill="1" applyBorder="1" applyAlignment="1">
      <alignment horizontal="center"/>
    </xf>
    <xf numFmtId="0" fontId="16" fillId="67" borderId="0" xfId="0" applyFont="1" applyFill="1" applyBorder="1" applyAlignment="1">
      <alignment horizontal="center"/>
    </xf>
    <xf numFmtId="0" fontId="16" fillId="67" borderId="16" xfId="0" applyFont="1" applyFill="1" applyBorder="1" applyAlignment="1">
      <alignment horizontal="center"/>
    </xf>
    <xf numFmtId="0" fontId="16" fillId="66" borderId="13" xfId="0" applyFont="1" applyFill="1" applyBorder="1" applyAlignment="1">
      <alignment horizontal="center"/>
    </xf>
    <xf numFmtId="0" fontId="16" fillId="66" borderId="0" xfId="0" applyFont="1" applyFill="1" applyBorder="1" applyAlignment="1">
      <alignment horizontal="center"/>
    </xf>
    <xf numFmtId="0" fontId="16" fillId="66" borderId="16" xfId="0" applyFont="1" applyFill="1" applyBorder="1" applyAlignment="1">
      <alignment horizontal="center"/>
    </xf>
    <xf numFmtId="0" fontId="16" fillId="65" borderId="14" xfId="0" applyFont="1" applyFill="1" applyBorder="1" applyAlignment="1">
      <alignment horizontal="center"/>
    </xf>
    <xf numFmtId="0" fontId="16" fillId="65" borderId="22" xfId="0" applyFont="1" applyFill="1" applyBorder="1" applyAlignment="1">
      <alignment horizontal="center"/>
    </xf>
    <xf numFmtId="0" fontId="16" fillId="65" borderId="17" xfId="0" applyFont="1" applyFill="1" applyBorder="1" applyAlignment="1">
      <alignment horizontal="center"/>
    </xf>
    <xf numFmtId="0" fontId="0" fillId="67" borderId="13" xfId="0" applyFill="1" applyBorder="1" applyAlignment="1">
      <alignment horizontal="center"/>
    </xf>
    <xf numFmtId="0" fontId="0" fillId="67" borderId="0" xfId="0" applyFill="1" applyBorder="1" applyAlignment="1">
      <alignment horizontal="center"/>
    </xf>
    <xf numFmtId="0" fontId="0" fillId="67" borderId="16" xfId="0" applyFill="1" applyBorder="1" applyAlignment="1">
      <alignment horizontal="center"/>
    </xf>
    <xf numFmtId="0" fontId="0" fillId="66" borderId="13" xfId="0" applyFill="1" applyBorder="1" applyAlignment="1">
      <alignment horizontal="center"/>
    </xf>
    <xf numFmtId="0" fontId="0" fillId="66" borderId="0" xfId="0" applyFill="1" applyBorder="1" applyAlignment="1">
      <alignment horizontal="center"/>
    </xf>
    <xf numFmtId="0" fontId="0" fillId="66" borderId="16" xfId="0" applyFill="1" applyBorder="1" applyAlignment="1">
      <alignment horizontal="center"/>
    </xf>
    <xf numFmtId="0" fontId="0" fillId="65" borderId="14" xfId="0" applyFill="1" applyBorder="1" applyAlignment="1">
      <alignment horizontal="center"/>
    </xf>
    <xf numFmtId="0" fontId="0" fillId="65" borderId="22" xfId="0" applyFill="1" applyBorder="1" applyAlignment="1">
      <alignment horizontal="center"/>
    </xf>
    <xf numFmtId="0" fontId="0" fillId="65" borderId="17" xfId="0" applyFill="1" applyBorder="1" applyAlignment="1">
      <alignment horizontal="center"/>
    </xf>
    <xf numFmtId="0" fontId="16" fillId="62" borderId="21" xfId="0" applyFont="1" applyFill="1" applyBorder="1" applyAlignment="1">
      <alignment horizontal="center"/>
    </xf>
    <xf numFmtId="0" fontId="16" fillId="62" borderId="19" xfId="0" applyFont="1" applyFill="1" applyBorder="1" applyAlignment="1">
      <alignment horizontal="center"/>
    </xf>
    <xf numFmtId="0" fontId="16" fillId="62" borderId="15" xfId="0" applyFont="1" applyFill="1" applyBorder="1" applyAlignment="1">
      <alignment horizontal="center"/>
    </xf>
    <xf numFmtId="0" fontId="0" fillId="61" borderId="13" xfId="0" applyFill="1" applyBorder="1" applyAlignment="1">
      <alignment horizontal="center"/>
    </xf>
    <xf numFmtId="0" fontId="0" fillId="61" borderId="0" xfId="0" applyFill="1" applyBorder="1" applyAlignment="1">
      <alignment horizontal="center"/>
    </xf>
    <xf numFmtId="0" fontId="0" fillId="61" borderId="16" xfId="0" applyFill="1" applyBorder="1" applyAlignment="1">
      <alignment horizontal="center"/>
    </xf>
    <xf numFmtId="0" fontId="16" fillId="74" borderId="13" xfId="0" applyFont="1" applyFill="1" applyBorder="1" applyAlignment="1">
      <alignment horizontal="center"/>
    </xf>
    <xf numFmtId="0" fontId="16" fillId="74" borderId="0" xfId="0" applyFont="1" applyFill="1" applyBorder="1" applyAlignment="1">
      <alignment horizontal="center"/>
    </xf>
    <xf numFmtId="0" fontId="16" fillId="74" borderId="16" xfId="0" applyFont="1" applyFill="1" applyBorder="1" applyAlignment="1">
      <alignment horizontal="center"/>
    </xf>
    <xf numFmtId="0" fontId="16" fillId="73" borderId="13" xfId="0" applyFont="1" applyFill="1" applyBorder="1" applyAlignment="1">
      <alignment horizontal="center"/>
    </xf>
    <xf numFmtId="0" fontId="16" fillId="73" borderId="0" xfId="0" applyFont="1" applyFill="1" applyBorder="1" applyAlignment="1">
      <alignment horizontal="center"/>
    </xf>
    <xf numFmtId="0" fontId="16" fillId="73" borderId="16" xfId="0" applyFont="1" applyFill="1" applyBorder="1" applyAlignment="1">
      <alignment horizontal="center"/>
    </xf>
    <xf numFmtId="0" fontId="16" fillId="72" borderId="13" xfId="0" applyFont="1" applyFill="1" applyBorder="1" applyAlignment="1">
      <alignment horizontal="center"/>
    </xf>
    <xf numFmtId="0" fontId="16" fillId="72" borderId="0" xfId="0" applyFont="1" applyFill="1" applyBorder="1" applyAlignment="1">
      <alignment horizontal="center"/>
    </xf>
    <xf numFmtId="0" fontId="16" fillId="72" borderId="16" xfId="0" applyFont="1" applyFill="1" applyBorder="1" applyAlignment="1">
      <alignment horizontal="center"/>
    </xf>
    <xf numFmtId="0" fontId="16" fillId="71" borderId="13" xfId="0" applyFont="1" applyFill="1" applyBorder="1" applyAlignment="1">
      <alignment horizontal="center"/>
    </xf>
    <xf numFmtId="0" fontId="16" fillId="71" borderId="0" xfId="0" applyFont="1" applyFill="1" applyBorder="1" applyAlignment="1">
      <alignment horizontal="center"/>
    </xf>
    <xf numFmtId="0" fontId="16" fillId="71" borderId="16" xfId="0" applyFont="1" applyFill="1" applyBorder="1" applyAlignment="1">
      <alignment horizontal="center"/>
    </xf>
    <xf numFmtId="0" fontId="16" fillId="47" borderId="21" xfId="0" applyFont="1" applyFill="1" applyBorder="1" applyAlignment="1">
      <alignment horizontal="center"/>
    </xf>
    <xf numFmtId="0" fontId="16" fillId="47" borderId="19" xfId="0" applyFont="1" applyFill="1" applyBorder="1" applyAlignment="1">
      <alignment horizontal="center"/>
    </xf>
    <xf numFmtId="0" fontId="16" fillId="47" borderId="15" xfId="0" applyFont="1" applyFill="1" applyBorder="1" applyAlignment="1">
      <alignment horizontal="center"/>
    </xf>
    <xf numFmtId="0" fontId="0" fillId="46" borderId="13" xfId="0" applyFill="1" applyBorder="1" applyAlignment="1"/>
    <xf numFmtId="0" fontId="0" fillId="46" borderId="0" xfId="0" applyFill="1" applyBorder="1" applyAlignment="1"/>
    <xf numFmtId="0" fontId="0" fillId="46" borderId="16" xfId="0" applyFill="1" applyBorder="1" applyAlignment="1"/>
    <xf numFmtId="0" fontId="0" fillId="45" borderId="13" xfId="0" applyFont="1" applyFill="1" applyBorder="1" applyAlignment="1"/>
    <xf numFmtId="0" fontId="0" fillId="45" borderId="0" xfId="0" applyFont="1" applyFill="1" applyBorder="1" applyAlignment="1"/>
    <xf numFmtId="0" fontId="0" fillId="45" borderId="16" xfId="0" applyFont="1" applyFill="1" applyBorder="1" applyAlignme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2"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42">
    <dxf>
      <fill>
        <patternFill>
          <bgColor rgb="FF92D050"/>
        </patternFill>
      </fill>
    </dxf>
    <dxf>
      <fill>
        <patternFill>
          <bgColor rgb="FFFFC000"/>
        </patternFill>
      </fill>
    </dxf>
    <dxf>
      <fill>
        <patternFill>
          <bgColor rgb="FFC00000"/>
        </patternFill>
      </fill>
    </dxf>
    <dxf>
      <font>
        <color theme="1"/>
      </font>
      <fill>
        <patternFill>
          <bgColor rgb="FF92D050"/>
        </patternFill>
      </fill>
    </dxf>
    <dxf>
      <font>
        <color theme="1"/>
      </font>
      <fill>
        <patternFill>
          <bgColor rgb="FFFFC000"/>
        </patternFill>
      </fill>
    </dxf>
    <dxf>
      <font>
        <color theme="1"/>
      </font>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ont>
        <color theme="1"/>
      </font>
      <fill>
        <patternFill>
          <bgColor rgb="FFFFC000"/>
        </patternFill>
      </fill>
    </dxf>
    <dxf>
      <font>
        <strike val="0"/>
        <color theme="1"/>
      </font>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ont>
        <color theme="1"/>
      </font>
      <fill>
        <patternFill>
          <bgColor rgb="FFFFC000"/>
        </patternFill>
      </fill>
    </dxf>
    <dxf>
      <font>
        <color theme="1"/>
      </font>
      <fill>
        <patternFill>
          <bgColor rgb="FFC00000"/>
        </patternFill>
      </fill>
    </dxf>
    <dxf>
      <font>
        <color theme="1"/>
      </font>
      <fill>
        <patternFill>
          <bgColor rgb="FF92D050"/>
        </patternFill>
      </fill>
    </dxf>
    <dxf>
      <font>
        <color theme="1"/>
      </font>
      <fill>
        <patternFill>
          <bgColor rgb="FFFFC000"/>
        </patternFill>
      </fill>
    </dxf>
    <dxf>
      <font>
        <strike val="0"/>
        <color theme="1"/>
      </font>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ont>
        <color theme="1"/>
      </font>
      <fill>
        <patternFill>
          <bgColor rgb="FFFFC000"/>
        </patternFill>
      </fill>
    </dxf>
    <dxf>
      <font>
        <color theme="1"/>
      </font>
      <fill>
        <patternFill>
          <bgColor rgb="FFC00000"/>
        </patternFill>
      </fill>
    </dxf>
    <dxf>
      <font>
        <color theme="1"/>
      </font>
      <fill>
        <patternFill>
          <bgColor rgb="FF92D050"/>
        </patternFill>
      </fill>
    </dxf>
    <dxf>
      <font>
        <color theme="1"/>
      </font>
      <fill>
        <patternFill>
          <bgColor rgb="FFFFC000"/>
        </patternFill>
      </fill>
    </dxf>
    <dxf>
      <font>
        <strike val="0"/>
        <color theme="1"/>
      </font>
      <fill>
        <patternFill>
          <bgColor rgb="FFC00000"/>
        </patternFill>
      </fill>
    </dxf>
    <dxf>
      <fill>
        <patternFill patternType="solid">
          <bgColor rgb="FF92D050"/>
        </patternFill>
      </fill>
    </dxf>
    <dxf>
      <fill>
        <patternFill>
          <bgColor rgb="FFFFC000"/>
        </patternFill>
      </fill>
    </dxf>
    <dxf>
      <fill>
        <patternFill>
          <bgColor rgb="FFC00000"/>
        </patternFill>
      </fill>
    </dxf>
    <dxf>
      <fill>
        <patternFill>
          <bgColor rgb="FF92D050"/>
        </patternFill>
      </fill>
    </dxf>
    <dxf>
      <fill>
        <patternFill>
          <bgColor rgb="FFFFC000"/>
        </patternFill>
      </fill>
    </dxf>
    <dxf>
      <fill>
        <patternFill>
          <bgColor rgb="FFC00000"/>
        </patternFill>
      </fill>
    </dxf>
    <dxf>
      <font>
        <color theme="1"/>
      </font>
      <fill>
        <patternFill>
          <bgColor rgb="FF92D050"/>
        </patternFill>
      </fill>
    </dxf>
    <dxf>
      <font>
        <color theme="1"/>
      </font>
      <fill>
        <patternFill>
          <bgColor rgb="FFFFC000"/>
        </patternFill>
      </fill>
    </dxf>
    <dxf>
      <font>
        <color theme="1"/>
      </font>
      <fill>
        <patternFill>
          <bgColor rgb="FFC00000"/>
        </patternFill>
      </fill>
    </dxf>
    <dxf>
      <font>
        <color theme="1"/>
      </font>
      <fill>
        <patternFill>
          <bgColor rgb="FF92D050"/>
        </patternFill>
      </fill>
    </dxf>
    <dxf>
      <font>
        <color theme="1"/>
      </font>
      <fill>
        <patternFill>
          <bgColor rgb="FFFFC000"/>
        </patternFill>
      </fill>
    </dxf>
    <dxf>
      <font>
        <strike val="0"/>
        <color theme="1"/>
      </font>
      <fill>
        <patternFill>
          <bgColor rgb="FFC00000"/>
        </patternFill>
      </fill>
    </dxf>
  </dxfs>
  <tableStyles count="0" defaultTableStyle="TableStyleMedium2" defaultPivotStyle="PivotStyleLight16"/>
  <colors>
    <mruColors>
      <color rgb="FF626262"/>
      <color rgb="FF323232"/>
      <color rgb="FF353535"/>
      <color rgb="FF383838"/>
      <color rgb="FF3B3B3B"/>
      <color rgb="FF3E3E3E"/>
      <color rgb="FF414141"/>
      <color rgb="FF444444"/>
      <color rgb="FF474747"/>
      <color rgb="FF4A4A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100" baseline="0">
                <a:ln>
                  <a:noFill/>
                </a:ln>
                <a:solidFill>
                  <a:schemeClr val="tx1"/>
                </a:solidFill>
                <a:effectLst>
                  <a:outerShdw dist="38100" dir="6420000" algn="t" rotWithShape="0">
                    <a:prstClr val="black">
                      <a:alpha val="40000"/>
                    </a:prstClr>
                  </a:outerShdw>
                </a:effectLst>
                <a:latin typeface="Calibri" panose="020F0502020204030204" pitchFamily="34" charset="0"/>
                <a:ea typeface="+mn-ea"/>
                <a:cs typeface="+mn-cs"/>
              </a:defRPr>
            </a:pPr>
            <a:r>
              <a:rPr lang="en-US" sz="2000" baseline="0">
                <a:ln>
                  <a:noFill/>
                </a:ln>
                <a:solidFill>
                  <a:schemeClr val="tx1"/>
                </a:solidFill>
                <a:effectLst>
                  <a:outerShdw dist="38100" dir="6420000" algn="t" rotWithShape="0">
                    <a:prstClr val="black">
                      <a:alpha val="40000"/>
                    </a:prstClr>
                  </a:outerShdw>
                </a:effectLst>
                <a:latin typeface="Calibri" panose="020F0502020204030204" pitchFamily="34" charset="0"/>
                <a:ea typeface="+mn-ea"/>
                <a:cs typeface="+mn-cs"/>
              </a:rPr>
              <a:t>Annual Electric Usage</a:t>
            </a:r>
            <a:endParaRPr lang="en-US" sz="2000" baseline="0">
              <a:ln>
                <a:noFill/>
              </a:ln>
              <a:solidFill>
                <a:schemeClr val="tx1"/>
              </a:solidFill>
              <a:effectLst>
                <a:outerShdw dist="38100" dir="6420000" algn="t" rotWithShape="0">
                  <a:prstClr val="black">
                    <a:alpha val="40000"/>
                  </a:prstClr>
                </a:outerShdw>
              </a:effectLst>
              <a:latin typeface="Calibri" panose="020F0502020204030204" pitchFamily="34" charset="0"/>
            </a:endParaRPr>
          </a:p>
        </c:rich>
      </c:tx>
      <c:layout/>
      <c:overlay val="0"/>
      <c:spPr>
        <a:noFill/>
        <a:ln>
          <a:noFill/>
        </a:ln>
        <a:effectLst/>
      </c:spPr>
      <c:txPr>
        <a:bodyPr rot="0" spcFirstLastPara="1" vertOverflow="ellipsis" vert="horz" wrap="square" anchor="ctr" anchorCtr="1"/>
        <a:lstStyle/>
        <a:p>
          <a:pPr>
            <a:defRPr sz="2000" b="1" i="0" u="none" strike="noStrike" kern="1200" spc="100" baseline="0">
              <a:ln>
                <a:noFill/>
              </a:ln>
              <a:solidFill>
                <a:schemeClr val="tx1"/>
              </a:solidFill>
              <a:effectLst>
                <a:outerShdw dist="38100" dir="6420000" algn="t" rotWithShape="0">
                  <a:prstClr val="black">
                    <a:alpha val="40000"/>
                  </a:prstClr>
                </a:outerShdw>
              </a:effectLst>
              <a:latin typeface="Calibri" panose="020F0502020204030204" pitchFamily="34" charset="0"/>
              <a:ea typeface="+mn-ea"/>
              <a:cs typeface="+mn-cs"/>
            </a:defRPr>
          </a:pPr>
          <a:endParaRPr lang="en-US"/>
        </a:p>
      </c:txPr>
    </c:title>
    <c:autoTitleDeleted val="0"/>
    <c:plotArea>
      <c:layout/>
      <c:barChart>
        <c:barDir val="col"/>
        <c:grouping val="clustered"/>
        <c:varyColors val="0"/>
        <c:ser>
          <c:idx val="0"/>
          <c:order val="0"/>
          <c:tx>
            <c:v>Monthly Usage</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cat>
            <c:numRef>
              <c:f>'Electric Consumption'!$B$3:$B$14</c:f>
              <c:numCache>
                <c:formatCode>[$-409]mmm\-yy;@</c:formatCode>
                <c:ptCount val="12"/>
                <c:pt idx="0">
                  <c:v>43604</c:v>
                </c:pt>
                <c:pt idx="1">
                  <c:v>43556</c:v>
                </c:pt>
                <c:pt idx="2">
                  <c:v>43525</c:v>
                </c:pt>
                <c:pt idx="3">
                  <c:v>43497</c:v>
                </c:pt>
                <c:pt idx="4">
                  <c:v>43466</c:v>
                </c:pt>
                <c:pt idx="5">
                  <c:v>43435</c:v>
                </c:pt>
                <c:pt idx="6">
                  <c:v>43405</c:v>
                </c:pt>
                <c:pt idx="7">
                  <c:v>43374</c:v>
                </c:pt>
                <c:pt idx="8">
                  <c:v>43344</c:v>
                </c:pt>
                <c:pt idx="9">
                  <c:v>43313</c:v>
                </c:pt>
                <c:pt idx="10">
                  <c:v>43282</c:v>
                </c:pt>
                <c:pt idx="11">
                  <c:v>43252</c:v>
                </c:pt>
              </c:numCache>
            </c:numRef>
          </c:cat>
          <c:val>
            <c:numRef>
              <c:f>'Electric Consumption'!$C$3:$C$14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96A-4AD3-BBAC-AFC8999CB968}"/>
            </c:ext>
          </c:extLst>
        </c:ser>
        <c:dLbls>
          <c:dLblPos val="inBase"/>
          <c:showLegendKey val="0"/>
          <c:showVal val="1"/>
          <c:showCatName val="0"/>
          <c:showSerName val="0"/>
          <c:showPercent val="0"/>
          <c:showBubbleSize val="0"/>
        </c:dLbls>
        <c:gapWidth val="110"/>
        <c:axId val="544309080"/>
        <c:axId val="544307768"/>
      </c:barChart>
      <c:lineChart>
        <c:grouping val="standard"/>
        <c:varyColors val="0"/>
        <c:ser>
          <c:idx val="3"/>
          <c:order val="1"/>
          <c:tx>
            <c:v>BaseLoad</c:v>
          </c:tx>
          <c:spPr>
            <a:ln w="34925" cap="rnd">
              <a:solidFill>
                <a:srgbClr val="FF0000"/>
              </a:solidFill>
              <a:round/>
            </a:ln>
            <a:effectLst>
              <a:outerShdw blurRad="57150" dist="19050" dir="5400000" algn="ctr" rotWithShape="0">
                <a:srgbClr val="000000">
                  <a:alpha val="63000"/>
                </a:srgbClr>
              </a:outerShdw>
            </a:effectLst>
          </c:spPr>
          <c:marker>
            <c:symbol val="none"/>
          </c:marker>
          <c:dLbls>
            <c:delete val="1"/>
          </c:dLbls>
          <c:cat>
            <c:numRef>
              <c:f>'Electric Consumption'!$B$3:$B$14</c:f>
              <c:numCache>
                <c:formatCode>[$-409]mmm\-yy;@</c:formatCode>
                <c:ptCount val="12"/>
                <c:pt idx="0">
                  <c:v>43604</c:v>
                </c:pt>
                <c:pt idx="1">
                  <c:v>43556</c:v>
                </c:pt>
                <c:pt idx="2">
                  <c:v>43525</c:v>
                </c:pt>
                <c:pt idx="3">
                  <c:v>43497</c:v>
                </c:pt>
                <c:pt idx="4">
                  <c:v>43466</c:v>
                </c:pt>
                <c:pt idx="5">
                  <c:v>43435</c:v>
                </c:pt>
                <c:pt idx="6">
                  <c:v>43405</c:v>
                </c:pt>
                <c:pt idx="7">
                  <c:v>43374</c:v>
                </c:pt>
                <c:pt idx="8">
                  <c:v>43344</c:v>
                </c:pt>
                <c:pt idx="9">
                  <c:v>43313</c:v>
                </c:pt>
                <c:pt idx="10">
                  <c:v>43282</c:v>
                </c:pt>
                <c:pt idx="11">
                  <c:v>43252</c:v>
                </c:pt>
              </c:numCache>
            </c:numRef>
          </c:cat>
          <c:val>
            <c:numRef>
              <c:f>'Electric Consumption'!$G$3:$G$14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96A-4AD3-BBAC-AFC8999CB968}"/>
            </c:ext>
          </c:extLst>
        </c:ser>
        <c:dLbls>
          <c:showLegendKey val="0"/>
          <c:showVal val="1"/>
          <c:showCatName val="0"/>
          <c:showSerName val="0"/>
          <c:showPercent val="0"/>
          <c:showBubbleSize val="0"/>
        </c:dLbls>
        <c:marker val="1"/>
        <c:smooth val="0"/>
        <c:axId val="548759152"/>
        <c:axId val="548756856"/>
      </c:lineChart>
      <c:dateAx>
        <c:axId val="544309080"/>
        <c:scaling>
          <c:orientation val="minMax"/>
        </c:scaling>
        <c:delete val="0"/>
        <c:axPos val="b"/>
        <c:numFmt formatCode="[$-409]mmm\-yy;@" sourceLinked="1"/>
        <c:majorTickMark val="out"/>
        <c:minorTickMark val="none"/>
        <c:tickLblPos val="nextTo"/>
        <c:spPr>
          <a:noFill/>
          <a:ln w="12700" cap="flat" cmpd="sng" algn="ctr">
            <a:solidFill>
              <a:schemeClr val="tx1">
                <a:alpha val="54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44307768"/>
        <c:crosses val="autoZero"/>
        <c:auto val="1"/>
        <c:lblOffset val="100"/>
        <c:baseTimeUnit val="months"/>
      </c:dateAx>
      <c:valAx>
        <c:axId val="544307768"/>
        <c:scaling>
          <c:orientation val="minMax"/>
        </c:scaling>
        <c:delete val="0"/>
        <c:axPos val="l"/>
        <c:majorGridlines>
          <c:spPr>
            <a:ln w="9525" cap="flat" cmpd="sng" algn="ctr">
              <a:solidFill>
                <a:schemeClr val="tx1">
                  <a:alpha val="43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44309080"/>
        <c:crosses val="autoZero"/>
        <c:crossBetween val="between"/>
      </c:valAx>
      <c:valAx>
        <c:axId val="548756856"/>
        <c:scaling>
          <c:orientation val="minMax"/>
        </c:scaling>
        <c:delete val="1"/>
        <c:axPos val="r"/>
        <c:numFmt formatCode="General" sourceLinked="1"/>
        <c:majorTickMark val="none"/>
        <c:minorTickMark val="none"/>
        <c:tickLblPos val="nextTo"/>
        <c:crossAx val="548759152"/>
        <c:crosses val="max"/>
        <c:crossBetween val="between"/>
      </c:valAx>
      <c:dateAx>
        <c:axId val="548759152"/>
        <c:scaling>
          <c:orientation val="minMax"/>
        </c:scaling>
        <c:delete val="1"/>
        <c:axPos val="b"/>
        <c:numFmt formatCode="[$-409]mmm\-yy;@" sourceLinked="1"/>
        <c:majorTickMark val="out"/>
        <c:minorTickMark val="none"/>
        <c:tickLblPos val="nextTo"/>
        <c:crossAx val="548756856"/>
        <c:crosses val="autoZero"/>
        <c:auto val="1"/>
        <c:lblOffset val="100"/>
        <c:baseTimeUnit val="months"/>
      </c:dateAx>
      <c:spPr>
        <a:gradFill>
          <a:gsLst>
            <a:gs pos="0">
              <a:srgbClr val="EFEFEF"/>
            </a:gs>
            <a:gs pos="74000">
              <a:srgbClr val="9E9E9E"/>
            </a:gs>
            <a:gs pos="83000">
              <a:srgbClr val="939393"/>
            </a:gs>
            <a:gs pos="100000">
              <a:srgbClr val="808080"/>
            </a:gs>
          </a:gsLst>
          <a:lin ang="5400000" scaled="1"/>
        </a:grad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rgbClr val="EFEFEF"/>
        </a:gs>
        <a:gs pos="74000">
          <a:srgbClr val="9E9E9E"/>
        </a:gs>
        <a:gs pos="83000">
          <a:srgbClr val="939393"/>
        </a:gs>
        <a:gs pos="100000">
          <a:srgbClr val="808080"/>
        </a:gs>
      </a:gsLst>
      <a:lin ang="5400000" scaled="1"/>
      <a:tileRect/>
    </a:gra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100" baseline="0">
                <a:ln>
                  <a:noFill/>
                </a:ln>
                <a:solidFill>
                  <a:schemeClr val="tx1"/>
                </a:solidFill>
                <a:effectLst>
                  <a:outerShdw blurRad="50800" dist="38100" dir="5400000" algn="t" rotWithShape="0">
                    <a:prstClr val="black">
                      <a:alpha val="40000"/>
                    </a:prstClr>
                  </a:outerShdw>
                </a:effectLst>
                <a:latin typeface="+mn-lt"/>
                <a:ea typeface="+mn-ea"/>
                <a:cs typeface="+mn-cs"/>
              </a:defRPr>
            </a:pPr>
            <a:r>
              <a:rPr lang="en-US" sz="2000" baseline="0">
                <a:ln>
                  <a:noFill/>
                </a:ln>
                <a:solidFill>
                  <a:schemeClr val="tx1"/>
                </a:solidFill>
                <a:latin typeface="+mn-lt"/>
                <a:ea typeface="+mn-ea"/>
                <a:cs typeface="+mn-cs"/>
              </a:rPr>
              <a:t>Annual Gas Usage</a:t>
            </a:r>
            <a:endParaRPr lang="en-US" sz="2000" baseline="0">
              <a:ln>
                <a:noFill/>
              </a:ln>
              <a:solidFill>
                <a:schemeClr val="tx1"/>
              </a:solidFill>
            </a:endParaRPr>
          </a:p>
        </c:rich>
      </c:tx>
      <c:overlay val="0"/>
      <c:spPr>
        <a:noFill/>
        <a:ln>
          <a:noFill/>
        </a:ln>
        <a:effectLst/>
      </c:spPr>
      <c:txPr>
        <a:bodyPr rot="0" spcFirstLastPara="1" vertOverflow="ellipsis" vert="horz" wrap="square" anchor="ctr" anchorCtr="1"/>
        <a:lstStyle/>
        <a:p>
          <a:pPr>
            <a:defRPr sz="2000" b="1" i="0" u="none" strike="noStrike" kern="1200" spc="100" baseline="0">
              <a:ln>
                <a:noFill/>
              </a:ln>
              <a:solidFill>
                <a:schemeClr val="tx1"/>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v>Monthly Usage</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numRef>
              <c:f>'Gas Consumption'!$B$3:$B$14</c:f>
              <c:numCache>
                <c:formatCode>[$-409]mmm\-yy;@</c:formatCode>
                <c:ptCount val="12"/>
                <c:pt idx="0">
                  <c:v>43604</c:v>
                </c:pt>
                <c:pt idx="1">
                  <c:v>43556</c:v>
                </c:pt>
                <c:pt idx="2">
                  <c:v>43525</c:v>
                </c:pt>
                <c:pt idx="3">
                  <c:v>43497</c:v>
                </c:pt>
                <c:pt idx="4">
                  <c:v>43466</c:v>
                </c:pt>
                <c:pt idx="5">
                  <c:v>43435</c:v>
                </c:pt>
                <c:pt idx="6">
                  <c:v>43405</c:v>
                </c:pt>
                <c:pt idx="7">
                  <c:v>43374</c:v>
                </c:pt>
                <c:pt idx="8">
                  <c:v>43344</c:v>
                </c:pt>
                <c:pt idx="9">
                  <c:v>43313</c:v>
                </c:pt>
                <c:pt idx="10">
                  <c:v>43282</c:v>
                </c:pt>
                <c:pt idx="11">
                  <c:v>43252</c:v>
                </c:pt>
              </c:numCache>
            </c:numRef>
          </c:cat>
          <c:val>
            <c:numRef>
              <c:f>'Gas Consumption'!$C$3:$C$14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4A0-4F41-9030-C2F905CEDA65}"/>
            </c:ext>
          </c:extLst>
        </c:ser>
        <c:dLbls>
          <c:dLblPos val="inBase"/>
          <c:showLegendKey val="0"/>
          <c:showVal val="1"/>
          <c:showCatName val="0"/>
          <c:showSerName val="0"/>
          <c:showPercent val="0"/>
          <c:showBubbleSize val="0"/>
        </c:dLbls>
        <c:gapWidth val="110"/>
        <c:axId val="544309080"/>
        <c:axId val="544307768"/>
      </c:barChart>
      <c:lineChart>
        <c:grouping val="standard"/>
        <c:varyColors val="0"/>
        <c:ser>
          <c:idx val="3"/>
          <c:order val="1"/>
          <c:tx>
            <c:v>BaseLoad</c:v>
          </c:tx>
          <c:spPr>
            <a:ln w="34925" cap="rnd">
              <a:solidFill>
                <a:srgbClr val="FF0000"/>
              </a:solidFill>
              <a:round/>
            </a:ln>
            <a:effectLst>
              <a:outerShdw blurRad="57150" dist="19050" dir="5400000" algn="ctr" rotWithShape="0">
                <a:srgbClr val="000000">
                  <a:alpha val="63000"/>
                </a:srgbClr>
              </a:outerShdw>
            </a:effectLst>
          </c:spPr>
          <c:marker>
            <c:symbol val="none"/>
          </c:marker>
          <c:dLbls>
            <c:delete val="1"/>
          </c:dLbls>
          <c:cat>
            <c:numRef>
              <c:f>'Gas Consumption'!$B$3:$B$14</c:f>
              <c:numCache>
                <c:formatCode>[$-409]mmm\-yy;@</c:formatCode>
                <c:ptCount val="12"/>
                <c:pt idx="0">
                  <c:v>43604</c:v>
                </c:pt>
                <c:pt idx="1">
                  <c:v>43556</c:v>
                </c:pt>
                <c:pt idx="2">
                  <c:v>43525</c:v>
                </c:pt>
                <c:pt idx="3">
                  <c:v>43497</c:v>
                </c:pt>
                <c:pt idx="4">
                  <c:v>43466</c:v>
                </c:pt>
                <c:pt idx="5">
                  <c:v>43435</c:v>
                </c:pt>
                <c:pt idx="6">
                  <c:v>43405</c:v>
                </c:pt>
                <c:pt idx="7">
                  <c:v>43374</c:v>
                </c:pt>
                <c:pt idx="8">
                  <c:v>43344</c:v>
                </c:pt>
                <c:pt idx="9">
                  <c:v>43313</c:v>
                </c:pt>
                <c:pt idx="10">
                  <c:v>43282</c:v>
                </c:pt>
                <c:pt idx="11">
                  <c:v>43252</c:v>
                </c:pt>
              </c:numCache>
            </c:numRef>
          </c:cat>
          <c:val>
            <c:numRef>
              <c:f>'Gas Consumption'!$G$3:$G$14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44A0-4F41-9030-C2F905CEDA65}"/>
            </c:ext>
          </c:extLst>
        </c:ser>
        <c:dLbls>
          <c:showLegendKey val="0"/>
          <c:showVal val="1"/>
          <c:showCatName val="0"/>
          <c:showSerName val="0"/>
          <c:showPercent val="0"/>
          <c:showBubbleSize val="0"/>
        </c:dLbls>
        <c:marker val="1"/>
        <c:smooth val="0"/>
        <c:axId val="548759152"/>
        <c:axId val="548756856"/>
      </c:lineChart>
      <c:dateAx>
        <c:axId val="544309080"/>
        <c:scaling>
          <c:orientation val="minMax"/>
        </c:scaling>
        <c:delete val="0"/>
        <c:axPos val="b"/>
        <c:numFmt formatCode="[$-409]mmm\-yy;@" sourceLinked="1"/>
        <c:majorTickMark val="out"/>
        <c:minorTickMark val="none"/>
        <c:tickLblPos val="nextTo"/>
        <c:spPr>
          <a:noFill/>
          <a:ln w="12700" cap="flat" cmpd="sng" algn="ctr">
            <a:solidFill>
              <a:schemeClr val="tx1">
                <a:alpha val="54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44307768"/>
        <c:crosses val="autoZero"/>
        <c:auto val="1"/>
        <c:lblOffset val="100"/>
        <c:baseTimeUnit val="months"/>
      </c:dateAx>
      <c:valAx>
        <c:axId val="544307768"/>
        <c:scaling>
          <c:orientation val="minMax"/>
        </c:scaling>
        <c:delete val="0"/>
        <c:axPos val="l"/>
        <c:majorGridlines>
          <c:spPr>
            <a:ln w="9525" cap="flat" cmpd="sng" algn="ctr">
              <a:solidFill>
                <a:schemeClr val="tx1">
                  <a:alpha val="43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44309080"/>
        <c:crosses val="autoZero"/>
        <c:crossBetween val="between"/>
      </c:valAx>
      <c:valAx>
        <c:axId val="548756856"/>
        <c:scaling>
          <c:orientation val="minMax"/>
        </c:scaling>
        <c:delete val="1"/>
        <c:axPos val="r"/>
        <c:numFmt formatCode="General" sourceLinked="1"/>
        <c:majorTickMark val="none"/>
        <c:minorTickMark val="none"/>
        <c:tickLblPos val="nextTo"/>
        <c:crossAx val="548759152"/>
        <c:crosses val="max"/>
        <c:crossBetween val="between"/>
      </c:valAx>
      <c:dateAx>
        <c:axId val="548759152"/>
        <c:scaling>
          <c:orientation val="minMax"/>
        </c:scaling>
        <c:delete val="1"/>
        <c:axPos val="b"/>
        <c:numFmt formatCode="[$-409]mmm\-yy;@" sourceLinked="1"/>
        <c:majorTickMark val="out"/>
        <c:minorTickMark val="none"/>
        <c:tickLblPos val="nextTo"/>
        <c:crossAx val="548756856"/>
        <c:crosses val="autoZero"/>
        <c:auto val="1"/>
        <c:lblOffset val="100"/>
        <c:baseTimeUnit val="months"/>
      </c:dateAx>
      <c:spPr>
        <a:gradFill>
          <a:gsLst>
            <a:gs pos="0">
              <a:srgbClr val="EFEFEF"/>
            </a:gs>
            <a:gs pos="74000">
              <a:srgbClr val="9E9E9E"/>
            </a:gs>
            <a:gs pos="83000">
              <a:srgbClr val="939393"/>
            </a:gs>
            <a:gs pos="100000">
              <a:srgbClr val="808080"/>
            </a:gs>
          </a:gsLst>
          <a:lin ang="5400000" scaled="1"/>
        </a:grad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rgbClr val="EFEFEF"/>
        </a:gs>
        <a:gs pos="74000">
          <a:srgbClr val="9E9E9E"/>
        </a:gs>
        <a:gs pos="83000">
          <a:srgbClr val="939393"/>
        </a:gs>
        <a:gs pos="100000">
          <a:srgbClr val="808080"/>
        </a:gs>
      </a:gsLst>
      <a:lin ang="5400000" scaled="1"/>
      <a:tileRect/>
    </a:gra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100" baseline="0">
                <a:ln>
                  <a:noFill/>
                </a:ln>
                <a:solidFill>
                  <a:schemeClr val="tx1"/>
                </a:solidFill>
                <a:effectLst>
                  <a:outerShdw blurRad="50800" dist="38100" dir="5400000" algn="t" rotWithShape="0">
                    <a:prstClr val="black">
                      <a:alpha val="40000"/>
                    </a:prstClr>
                  </a:outerShdw>
                </a:effectLst>
                <a:latin typeface="+mn-lt"/>
                <a:ea typeface="+mn-ea"/>
                <a:cs typeface="+mn-cs"/>
              </a:defRPr>
            </a:pPr>
            <a:r>
              <a:rPr lang="en-US" sz="2000" baseline="0">
                <a:ln>
                  <a:noFill/>
                </a:ln>
                <a:solidFill>
                  <a:schemeClr val="tx1"/>
                </a:solidFill>
                <a:latin typeface="+mn-lt"/>
                <a:ea typeface="+mn-ea"/>
                <a:cs typeface="+mn-cs"/>
              </a:rPr>
              <a:t>Annual Propane Usage</a:t>
            </a:r>
            <a:endParaRPr lang="en-US" sz="2000" baseline="0">
              <a:ln>
                <a:noFill/>
              </a:ln>
              <a:solidFill>
                <a:schemeClr val="tx1"/>
              </a:solidFill>
            </a:endParaRPr>
          </a:p>
        </c:rich>
      </c:tx>
      <c:overlay val="0"/>
      <c:spPr>
        <a:noFill/>
        <a:ln>
          <a:noFill/>
        </a:ln>
        <a:effectLst/>
      </c:spPr>
      <c:txPr>
        <a:bodyPr rot="0" spcFirstLastPara="1" vertOverflow="ellipsis" vert="horz" wrap="square" anchor="ctr" anchorCtr="1"/>
        <a:lstStyle/>
        <a:p>
          <a:pPr>
            <a:defRPr sz="2000" b="1" i="0" u="none" strike="noStrike" kern="1200" spc="100" baseline="0">
              <a:ln>
                <a:noFill/>
              </a:ln>
              <a:solidFill>
                <a:schemeClr val="tx1"/>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v>Monthly Usage</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numRef>
              <c:f>'Propane Consumption'!$B$3:$B$14</c:f>
              <c:numCache>
                <c:formatCode>[$-409]mmm\-yy;@</c:formatCode>
                <c:ptCount val="12"/>
                <c:pt idx="0">
                  <c:v>43525</c:v>
                </c:pt>
                <c:pt idx="1">
                  <c:v>43497</c:v>
                </c:pt>
                <c:pt idx="2">
                  <c:v>43466</c:v>
                </c:pt>
                <c:pt idx="3">
                  <c:v>43435</c:v>
                </c:pt>
                <c:pt idx="4">
                  <c:v>43405</c:v>
                </c:pt>
                <c:pt idx="5">
                  <c:v>43374</c:v>
                </c:pt>
                <c:pt idx="6">
                  <c:v>43344</c:v>
                </c:pt>
                <c:pt idx="7">
                  <c:v>43313</c:v>
                </c:pt>
                <c:pt idx="8">
                  <c:v>43282</c:v>
                </c:pt>
                <c:pt idx="9">
                  <c:v>43252</c:v>
                </c:pt>
                <c:pt idx="10">
                  <c:v>43221</c:v>
                </c:pt>
                <c:pt idx="11">
                  <c:v>43191</c:v>
                </c:pt>
              </c:numCache>
            </c:numRef>
          </c:cat>
          <c:val>
            <c:numRef>
              <c:f>'Propane Consumption'!$C$3:$C$14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91AD-47F0-806D-99356E598AB0}"/>
            </c:ext>
          </c:extLst>
        </c:ser>
        <c:dLbls>
          <c:dLblPos val="inBase"/>
          <c:showLegendKey val="0"/>
          <c:showVal val="1"/>
          <c:showCatName val="0"/>
          <c:showSerName val="0"/>
          <c:showPercent val="0"/>
          <c:showBubbleSize val="0"/>
        </c:dLbls>
        <c:gapWidth val="110"/>
        <c:axId val="544309080"/>
        <c:axId val="544307768"/>
      </c:barChart>
      <c:lineChart>
        <c:grouping val="standard"/>
        <c:varyColors val="0"/>
        <c:ser>
          <c:idx val="3"/>
          <c:order val="1"/>
          <c:tx>
            <c:v>BaseLoad</c:v>
          </c:tx>
          <c:spPr>
            <a:ln w="34925" cap="rnd">
              <a:solidFill>
                <a:srgbClr val="FF0000"/>
              </a:solidFill>
              <a:round/>
            </a:ln>
            <a:effectLst>
              <a:outerShdw blurRad="57150" dist="19050" dir="5400000" algn="ctr" rotWithShape="0">
                <a:srgbClr val="000000">
                  <a:alpha val="63000"/>
                </a:srgbClr>
              </a:outerShdw>
            </a:effectLst>
          </c:spPr>
          <c:marker>
            <c:symbol val="none"/>
          </c:marker>
          <c:dLbls>
            <c:delete val="1"/>
          </c:dLbls>
          <c:cat>
            <c:numRef>
              <c:f>'Propane Consumption'!$B$3:$B$14</c:f>
              <c:numCache>
                <c:formatCode>[$-409]mmm\-yy;@</c:formatCode>
                <c:ptCount val="12"/>
                <c:pt idx="0">
                  <c:v>43525</c:v>
                </c:pt>
                <c:pt idx="1">
                  <c:v>43497</c:v>
                </c:pt>
                <c:pt idx="2">
                  <c:v>43466</c:v>
                </c:pt>
                <c:pt idx="3">
                  <c:v>43435</c:v>
                </c:pt>
                <c:pt idx="4">
                  <c:v>43405</c:v>
                </c:pt>
                <c:pt idx="5">
                  <c:v>43374</c:v>
                </c:pt>
                <c:pt idx="6">
                  <c:v>43344</c:v>
                </c:pt>
                <c:pt idx="7">
                  <c:v>43313</c:v>
                </c:pt>
                <c:pt idx="8">
                  <c:v>43282</c:v>
                </c:pt>
                <c:pt idx="9">
                  <c:v>43252</c:v>
                </c:pt>
                <c:pt idx="10">
                  <c:v>43221</c:v>
                </c:pt>
                <c:pt idx="11">
                  <c:v>43191</c:v>
                </c:pt>
              </c:numCache>
            </c:numRef>
          </c:cat>
          <c:val>
            <c:numRef>
              <c:f>'Propane Consumption'!$G$3:$G$14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91AD-47F0-806D-99356E598AB0}"/>
            </c:ext>
          </c:extLst>
        </c:ser>
        <c:dLbls>
          <c:showLegendKey val="0"/>
          <c:showVal val="1"/>
          <c:showCatName val="0"/>
          <c:showSerName val="0"/>
          <c:showPercent val="0"/>
          <c:showBubbleSize val="0"/>
        </c:dLbls>
        <c:marker val="1"/>
        <c:smooth val="0"/>
        <c:axId val="548759152"/>
        <c:axId val="548756856"/>
      </c:lineChart>
      <c:dateAx>
        <c:axId val="544309080"/>
        <c:scaling>
          <c:orientation val="minMax"/>
        </c:scaling>
        <c:delete val="0"/>
        <c:axPos val="b"/>
        <c:numFmt formatCode="[$-409]mmm\-yy;@" sourceLinked="1"/>
        <c:majorTickMark val="out"/>
        <c:minorTickMark val="none"/>
        <c:tickLblPos val="nextTo"/>
        <c:spPr>
          <a:noFill/>
          <a:ln w="12700" cap="flat" cmpd="sng" algn="ctr">
            <a:solidFill>
              <a:schemeClr val="tx1">
                <a:alpha val="54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44307768"/>
        <c:crosses val="autoZero"/>
        <c:auto val="1"/>
        <c:lblOffset val="100"/>
        <c:baseTimeUnit val="months"/>
      </c:dateAx>
      <c:valAx>
        <c:axId val="544307768"/>
        <c:scaling>
          <c:orientation val="minMax"/>
        </c:scaling>
        <c:delete val="0"/>
        <c:axPos val="l"/>
        <c:majorGridlines>
          <c:spPr>
            <a:ln w="9525" cap="flat" cmpd="sng" algn="ctr">
              <a:solidFill>
                <a:schemeClr val="tx1">
                  <a:alpha val="43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44309080"/>
        <c:crosses val="autoZero"/>
        <c:crossBetween val="between"/>
      </c:valAx>
      <c:valAx>
        <c:axId val="548756856"/>
        <c:scaling>
          <c:orientation val="minMax"/>
        </c:scaling>
        <c:delete val="1"/>
        <c:axPos val="r"/>
        <c:numFmt formatCode="General" sourceLinked="1"/>
        <c:majorTickMark val="none"/>
        <c:minorTickMark val="none"/>
        <c:tickLblPos val="nextTo"/>
        <c:crossAx val="548759152"/>
        <c:crosses val="max"/>
        <c:crossBetween val="between"/>
      </c:valAx>
      <c:dateAx>
        <c:axId val="548759152"/>
        <c:scaling>
          <c:orientation val="minMax"/>
        </c:scaling>
        <c:delete val="1"/>
        <c:axPos val="b"/>
        <c:numFmt formatCode="[$-409]mmm\-yy;@" sourceLinked="1"/>
        <c:majorTickMark val="out"/>
        <c:minorTickMark val="none"/>
        <c:tickLblPos val="nextTo"/>
        <c:crossAx val="548756856"/>
        <c:crosses val="autoZero"/>
        <c:auto val="1"/>
        <c:lblOffset val="100"/>
        <c:baseTimeUnit val="months"/>
      </c:dateAx>
      <c:spPr>
        <a:gradFill>
          <a:gsLst>
            <a:gs pos="0">
              <a:srgbClr val="EFEFEF"/>
            </a:gs>
            <a:gs pos="74000">
              <a:srgbClr val="9E9E9E"/>
            </a:gs>
            <a:gs pos="83000">
              <a:srgbClr val="939393"/>
            </a:gs>
            <a:gs pos="100000">
              <a:srgbClr val="808080"/>
            </a:gs>
          </a:gsLst>
          <a:lin ang="5400000" scaled="1"/>
        </a:grad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rgbClr val="EFEFEF"/>
        </a:gs>
        <a:gs pos="74000">
          <a:srgbClr val="9E9E9E"/>
        </a:gs>
        <a:gs pos="83000">
          <a:srgbClr val="939393"/>
        </a:gs>
        <a:gs pos="100000">
          <a:srgbClr val="808080"/>
        </a:gs>
      </a:gsLst>
      <a:lin ang="5400000" scaled="1"/>
      <a:tileRect/>
    </a:gra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spc="100" baseline="0">
                <a:ln>
                  <a:noFill/>
                </a:ln>
                <a:solidFill>
                  <a:schemeClr val="tx1"/>
                </a:solidFill>
                <a:effectLst>
                  <a:outerShdw blurRad="50800" dist="38100" dir="5400000" algn="t" rotWithShape="0">
                    <a:prstClr val="black">
                      <a:alpha val="40000"/>
                    </a:prstClr>
                  </a:outerShdw>
                </a:effectLst>
                <a:latin typeface="+mn-lt"/>
                <a:ea typeface="+mn-ea"/>
                <a:cs typeface="+mn-cs"/>
              </a:defRPr>
            </a:pPr>
            <a:r>
              <a:rPr lang="en-US" sz="2000" baseline="0">
                <a:ln>
                  <a:noFill/>
                </a:ln>
                <a:solidFill>
                  <a:schemeClr val="tx1"/>
                </a:solidFill>
                <a:latin typeface="+mn-lt"/>
                <a:ea typeface="+mn-ea"/>
                <a:cs typeface="+mn-cs"/>
              </a:rPr>
              <a:t>Annual Fuel Oil Usage</a:t>
            </a:r>
            <a:endParaRPr lang="en-US" sz="2000" baseline="0">
              <a:ln>
                <a:noFill/>
              </a:ln>
              <a:solidFill>
                <a:schemeClr val="tx1"/>
              </a:solidFill>
            </a:endParaRPr>
          </a:p>
        </c:rich>
      </c:tx>
      <c:overlay val="0"/>
      <c:spPr>
        <a:noFill/>
        <a:ln>
          <a:noFill/>
        </a:ln>
        <a:effectLst/>
      </c:spPr>
      <c:txPr>
        <a:bodyPr rot="0" spcFirstLastPara="1" vertOverflow="ellipsis" vert="horz" wrap="square" anchor="ctr" anchorCtr="1"/>
        <a:lstStyle/>
        <a:p>
          <a:pPr>
            <a:defRPr sz="2000" b="1" i="0" u="none" strike="noStrike" kern="1200" spc="100" baseline="0">
              <a:ln>
                <a:noFill/>
              </a:ln>
              <a:solidFill>
                <a:schemeClr val="tx1"/>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barChart>
        <c:barDir val="col"/>
        <c:grouping val="clustered"/>
        <c:varyColors val="0"/>
        <c:ser>
          <c:idx val="0"/>
          <c:order val="0"/>
          <c:tx>
            <c:v>Monthly Usage</c:v>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95000"/>
                          <a:alpha val="54000"/>
                        </a:schemeClr>
                      </a:solidFill>
                    </a:ln>
                    <a:effectLst/>
                  </c:spPr>
                </c15:leaderLines>
              </c:ext>
            </c:extLst>
          </c:dLbls>
          <c:cat>
            <c:numRef>
              <c:f>'Fuel Oil Consumption'!$B$3:$B$14</c:f>
              <c:numCache>
                <c:formatCode>[$-409]mmm\-yy;@</c:formatCode>
                <c:ptCount val="12"/>
                <c:pt idx="0">
                  <c:v>43525</c:v>
                </c:pt>
                <c:pt idx="1">
                  <c:v>43497</c:v>
                </c:pt>
                <c:pt idx="2">
                  <c:v>43466</c:v>
                </c:pt>
                <c:pt idx="3">
                  <c:v>43435</c:v>
                </c:pt>
                <c:pt idx="4">
                  <c:v>43405</c:v>
                </c:pt>
                <c:pt idx="5">
                  <c:v>43374</c:v>
                </c:pt>
                <c:pt idx="6">
                  <c:v>43344</c:v>
                </c:pt>
                <c:pt idx="7">
                  <c:v>43313</c:v>
                </c:pt>
                <c:pt idx="8">
                  <c:v>43282</c:v>
                </c:pt>
                <c:pt idx="9">
                  <c:v>43252</c:v>
                </c:pt>
                <c:pt idx="10">
                  <c:v>43221</c:v>
                </c:pt>
                <c:pt idx="11">
                  <c:v>43191</c:v>
                </c:pt>
              </c:numCache>
            </c:numRef>
          </c:cat>
          <c:val>
            <c:numRef>
              <c:f>'Fuel Oil Consumption'!$C$3:$C$14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6A3-48B0-B9F9-429013ADB7AE}"/>
            </c:ext>
          </c:extLst>
        </c:ser>
        <c:dLbls>
          <c:dLblPos val="inBase"/>
          <c:showLegendKey val="0"/>
          <c:showVal val="1"/>
          <c:showCatName val="0"/>
          <c:showSerName val="0"/>
          <c:showPercent val="0"/>
          <c:showBubbleSize val="0"/>
        </c:dLbls>
        <c:gapWidth val="110"/>
        <c:axId val="544309080"/>
        <c:axId val="544307768"/>
      </c:barChart>
      <c:lineChart>
        <c:grouping val="standard"/>
        <c:varyColors val="0"/>
        <c:ser>
          <c:idx val="3"/>
          <c:order val="1"/>
          <c:tx>
            <c:v>BaseLoad</c:v>
          </c:tx>
          <c:spPr>
            <a:ln w="34925" cap="rnd">
              <a:solidFill>
                <a:srgbClr val="FF0000"/>
              </a:solidFill>
              <a:round/>
            </a:ln>
            <a:effectLst>
              <a:outerShdw blurRad="57150" dist="19050" dir="5400000" algn="ctr" rotWithShape="0">
                <a:srgbClr val="000000">
                  <a:alpha val="63000"/>
                </a:srgbClr>
              </a:outerShdw>
            </a:effectLst>
          </c:spPr>
          <c:marker>
            <c:symbol val="none"/>
          </c:marker>
          <c:dLbls>
            <c:delete val="1"/>
          </c:dLbls>
          <c:cat>
            <c:numRef>
              <c:f>'Fuel Oil Consumption'!$B$3:$B$14</c:f>
              <c:numCache>
                <c:formatCode>[$-409]mmm\-yy;@</c:formatCode>
                <c:ptCount val="12"/>
                <c:pt idx="0">
                  <c:v>43525</c:v>
                </c:pt>
                <c:pt idx="1">
                  <c:v>43497</c:v>
                </c:pt>
                <c:pt idx="2">
                  <c:v>43466</c:v>
                </c:pt>
                <c:pt idx="3">
                  <c:v>43435</c:v>
                </c:pt>
                <c:pt idx="4">
                  <c:v>43405</c:v>
                </c:pt>
                <c:pt idx="5">
                  <c:v>43374</c:v>
                </c:pt>
                <c:pt idx="6">
                  <c:v>43344</c:v>
                </c:pt>
                <c:pt idx="7">
                  <c:v>43313</c:v>
                </c:pt>
                <c:pt idx="8">
                  <c:v>43282</c:v>
                </c:pt>
                <c:pt idx="9">
                  <c:v>43252</c:v>
                </c:pt>
                <c:pt idx="10">
                  <c:v>43221</c:v>
                </c:pt>
                <c:pt idx="11">
                  <c:v>43191</c:v>
                </c:pt>
              </c:numCache>
            </c:numRef>
          </c:cat>
          <c:val>
            <c:numRef>
              <c:f>'Fuel Oil Consumption'!$G$3:$G$14</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1-56A3-48B0-B9F9-429013ADB7AE}"/>
            </c:ext>
          </c:extLst>
        </c:ser>
        <c:dLbls>
          <c:showLegendKey val="0"/>
          <c:showVal val="1"/>
          <c:showCatName val="0"/>
          <c:showSerName val="0"/>
          <c:showPercent val="0"/>
          <c:showBubbleSize val="0"/>
        </c:dLbls>
        <c:marker val="1"/>
        <c:smooth val="0"/>
        <c:axId val="548759152"/>
        <c:axId val="548756856"/>
      </c:lineChart>
      <c:dateAx>
        <c:axId val="544309080"/>
        <c:scaling>
          <c:orientation val="minMax"/>
        </c:scaling>
        <c:delete val="0"/>
        <c:axPos val="b"/>
        <c:numFmt formatCode="[$-409]mmm\-yy;@" sourceLinked="1"/>
        <c:majorTickMark val="out"/>
        <c:minorTickMark val="none"/>
        <c:tickLblPos val="nextTo"/>
        <c:spPr>
          <a:noFill/>
          <a:ln w="12700" cap="flat" cmpd="sng" algn="ctr">
            <a:solidFill>
              <a:schemeClr val="tx1">
                <a:alpha val="54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44307768"/>
        <c:crosses val="autoZero"/>
        <c:auto val="1"/>
        <c:lblOffset val="100"/>
        <c:baseTimeUnit val="months"/>
      </c:dateAx>
      <c:valAx>
        <c:axId val="544307768"/>
        <c:scaling>
          <c:orientation val="minMax"/>
        </c:scaling>
        <c:delete val="0"/>
        <c:axPos val="l"/>
        <c:majorGridlines>
          <c:spPr>
            <a:ln w="9525" cap="flat" cmpd="sng" algn="ctr">
              <a:solidFill>
                <a:schemeClr val="tx1">
                  <a:alpha val="43000"/>
                </a:schemeClr>
              </a:solidFill>
              <a:round/>
            </a:ln>
            <a:effectLst/>
          </c:spPr>
        </c:majorGridlines>
        <c:numFmt formatCode="General"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544309080"/>
        <c:crosses val="autoZero"/>
        <c:crossBetween val="between"/>
      </c:valAx>
      <c:valAx>
        <c:axId val="548756856"/>
        <c:scaling>
          <c:orientation val="minMax"/>
        </c:scaling>
        <c:delete val="1"/>
        <c:axPos val="r"/>
        <c:numFmt formatCode="General" sourceLinked="1"/>
        <c:majorTickMark val="none"/>
        <c:minorTickMark val="none"/>
        <c:tickLblPos val="nextTo"/>
        <c:crossAx val="548759152"/>
        <c:crosses val="max"/>
        <c:crossBetween val="between"/>
      </c:valAx>
      <c:dateAx>
        <c:axId val="548759152"/>
        <c:scaling>
          <c:orientation val="minMax"/>
        </c:scaling>
        <c:delete val="1"/>
        <c:axPos val="b"/>
        <c:numFmt formatCode="[$-409]mmm\-yy;@" sourceLinked="1"/>
        <c:majorTickMark val="out"/>
        <c:minorTickMark val="none"/>
        <c:tickLblPos val="nextTo"/>
        <c:crossAx val="548756856"/>
        <c:crosses val="autoZero"/>
        <c:auto val="1"/>
        <c:lblOffset val="100"/>
        <c:baseTimeUnit val="months"/>
      </c:dateAx>
      <c:spPr>
        <a:gradFill>
          <a:gsLst>
            <a:gs pos="0">
              <a:srgbClr val="EFEFEF"/>
            </a:gs>
            <a:gs pos="74000">
              <a:srgbClr val="9E9E9E"/>
            </a:gs>
            <a:gs pos="83000">
              <a:srgbClr val="939393"/>
            </a:gs>
            <a:gs pos="100000">
              <a:srgbClr val="808080"/>
            </a:gs>
          </a:gsLst>
          <a:lin ang="5400000" scaled="1"/>
        </a:grad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solidFill>
              <a:latin typeface="+mn-lt"/>
              <a:ea typeface="+mn-ea"/>
              <a:cs typeface="+mn-cs"/>
            </a:defRPr>
          </a:pPr>
          <a:endParaRPr lang="en-US"/>
        </a:p>
      </c:txPr>
    </c:legend>
    <c:plotVisOnly val="1"/>
    <c:dispBlanksAs val="gap"/>
    <c:showDLblsOverMax val="0"/>
  </c:chart>
  <c:spPr>
    <a:gradFill flip="none" rotWithShape="1">
      <a:gsLst>
        <a:gs pos="0">
          <a:srgbClr val="EFEFEF"/>
        </a:gs>
        <a:gs pos="74000">
          <a:srgbClr val="9E9E9E"/>
        </a:gs>
        <a:gs pos="83000">
          <a:srgbClr val="939393"/>
        </a:gs>
        <a:gs pos="100000">
          <a:srgbClr val="808080"/>
        </a:gs>
      </a:gsLst>
      <a:lin ang="5400000" scaled="1"/>
      <a:tileRect/>
    </a:gra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a:t>
            </a:r>
            <a:r>
              <a:rPr lang="en-US" baseline="0"/>
              <a:t> Site Energy Consumption</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'Baseload Charts'!$C$4</c:f>
              <c:strCache>
                <c:ptCount val="1"/>
                <c:pt idx="0">
                  <c:v>site energy consumption - trillion Btu</c:v>
                </c:pt>
              </c:strCache>
            </c:strRef>
          </c:tx>
          <c:dPt>
            <c:idx val="0"/>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B7B8-477C-82BE-F20D35FF1FAC}"/>
              </c:ext>
            </c:extLst>
          </c:dPt>
          <c:dPt>
            <c:idx val="1"/>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B7B8-477C-82BE-F20D35FF1FAC}"/>
              </c:ext>
            </c:extLst>
          </c:dPt>
          <c:dPt>
            <c:idx val="2"/>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B7B8-477C-82BE-F20D35FF1FAC}"/>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'Baseload Charts'!$B$5:$B$7</c:f>
              <c:strCache>
                <c:ptCount val="3"/>
                <c:pt idx="0">
                  <c:v>space heating</c:v>
                </c:pt>
                <c:pt idx="1">
                  <c:v>AC</c:v>
                </c:pt>
                <c:pt idx="2">
                  <c:v>Baseload</c:v>
                </c:pt>
              </c:strCache>
            </c:strRef>
          </c:cat>
          <c:val>
            <c:numRef>
              <c:f>'Baseload Charts'!$C$5:$C$7</c:f>
              <c:numCache>
                <c:formatCode>General</c:formatCode>
                <c:ptCount val="3"/>
                <c:pt idx="0">
                  <c:v>0.48044692737430167</c:v>
                </c:pt>
                <c:pt idx="1">
                  <c:v>2.5139664804469275E-2</c:v>
                </c:pt>
                <c:pt idx="2">
                  <c:v>0.49441340782122906</c:v>
                </c:pt>
              </c:numCache>
            </c:numRef>
          </c:val>
          <c:extLst>
            <c:ext xmlns:c16="http://schemas.microsoft.com/office/drawing/2014/chart" uri="{C3380CC4-5D6E-409C-BE32-E72D297353CC}">
              <c16:uniqueId val="{00000000-B7B8-477C-82BE-F20D35FF1FAC}"/>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79233624802424563"/>
          <c:y val="0.40291732283464571"/>
          <c:w val="0.19637066117723426"/>
          <c:h val="0.15317874015748031"/>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Baseload</a:t>
            </a:r>
            <a:r>
              <a:rPr lang="en-US" baseline="0"/>
              <a:t> Energy Consumption</a:t>
            </a:r>
            <a:endParaRPr lang="en-US"/>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0"/>
          <c:order val="0"/>
          <c:tx>
            <c:strRef>
              <c:f>'Baseload Charts'!$P$5</c:f>
              <c:strCache>
                <c:ptCount val="1"/>
                <c:pt idx="0">
                  <c:v>end use</c:v>
                </c:pt>
              </c:strCache>
            </c:strRef>
          </c:tx>
          <c:dPt>
            <c:idx val="0"/>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0F30-4B8B-90A2-AA535E6FBEFE}"/>
              </c:ext>
            </c:extLst>
          </c:dPt>
          <c:dPt>
            <c:idx val="1"/>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0F30-4B8B-90A2-AA535E6FBEFE}"/>
              </c:ext>
            </c:extLst>
          </c:dPt>
          <c:dPt>
            <c:idx val="2"/>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0F30-4B8B-90A2-AA535E6FBEFE}"/>
              </c:ext>
            </c:extLst>
          </c:dPt>
          <c:dPt>
            <c:idx val="3"/>
            <c:bubble3D val="0"/>
            <c:spPr>
              <a:solidFill>
                <a:schemeClr val="accent2">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0F30-4B8B-90A2-AA535E6FBEFE}"/>
              </c:ext>
            </c:extLst>
          </c:dPt>
          <c:dPt>
            <c:idx val="4"/>
            <c:bubble3D val="0"/>
            <c:spPr>
              <a:solidFill>
                <a:schemeClr val="accent4">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0F30-4B8B-90A2-AA535E6FBEFE}"/>
              </c:ext>
            </c:extLst>
          </c:dPt>
          <c:dPt>
            <c:idx val="5"/>
            <c:bubble3D val="0"/>
            <c:spPr>
              <a:solidFill>
                <a:schemeClr val="accent6">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0F30-4B8B-90A2-AA535E6FBEFE}"/>
              </c:ext>
            </c:extLst>
          </c:dPt>
          <c:dPt>
            <c:idx val="6"/>
            <c:bubble3D val="0"/>
            <c:spPr>
              <a:solidFill>
                <a:schemeClr val="accent2">
                  <a:lumMod val="80000"/>
                  <a:lumOff val="2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0F30-4B8B-90A2-AA535E6FBEFE}"/>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'Baseload Charts'!$O$6:$O$12</c:f>
              <c:strCache>
                <c:ptCount val="7"/>
                <c:pt idx="0">
                  <c:v>Water heating</c:v>
                </c:pt>
                <c:pt idx="1">
                  <c:v>Clothes dryer</c:v>
                </c:pt>
                <c:pt idx="2">
                  <c:v>lighting</c:v>
                </c:pt>
                <c:pt idx="3">
                  <c:v>refrigerators, freezers</c:v>
                </c:pt>
                <c:pt idx="4">
                  <c:v>Cooking (incl. microwave)</c:v>
                </c:pt>
                <c:pt idx="5">
                  <c:v>television/entertainment</c:v>
                </c:pt>
                <c:pt idx="6">
                  <c:v>Dishwasher</c:v>
                </c:pt>
              </c:strCache>
            </c:strRef>
          </c:cat>
          <c:val>
            <c:numRef>
              <c:f>'Baseload Charts'!$P$6:$P$12</c:f>
              <c:numCache>
                <c:formatCode>General</c:formatCode>
                <c:ptCount val="7"/>
                <c:pt idx="0">
                  <c:v>80.72</c:v>
                </c:pt>
                <c:pt idx="1">
                  <c:v>12.44</c:v>
                </c:pt>
                <c:pt idx="2">
                  <c:v>20.69</c:v>
                </c:pt>
                <c:pt idx="3">
                  <c:v>18.97</c:v>
                </c:pt>
                <c:pt idx="4">
                  <c:v>9.1999999999999993</c:v>
                </c:pt>
                <c:pt idx="5">
                  <c:v>12.5</c:v>
                </c:pt>
                <c:pt idx="6">
                  <c:v>1.29</c:v>
                </c:pt>
              </c:numCache>
            </c:numRef>
          </c:val>
          <c:extLst>
            <c:ext xmlns:c16="http://schemas.microsoft.com/office/drawing/2014/chart" uri="{C3380CC4-5D6E-409C-BE32-E72D297353CC}">
              <c16:uniqueId val="{00000000-74F6-4794-927B-AF2EC68B2ABB}"/>
            </c:ext>
          </c:extLst>
        </c:ser>
        <c:dLbls>
          <c:dLblPos val="ctr"/>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75992156121403409"/>
          <c:y val="0.31149444780940844"/>
          <c:w val="0.22964002542479689"/>
          <c:h val="0.41453233730399086"/>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27</xdr:row>
      <xdr:rowOff>125501</xdr:rowOff>
    </xdr:from>
    <xdr:to>
      <xdr:col>14</xdr:col>
      <xdr:colOff>1380563</xdr:colOff>
      <xdr:row>35</xdr:row>
      <xdr:rowOff>120709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071412" y="7664819"/>
          <a:ext cx="2805952" cy="1501279"/>
        </a:xfrm>
        <a:prstGeom prst="rect">
          <a:avLst/>
        </a:prstGeom>
      </xdr:spPr>
    </xdr:pic>
    <xdr:clientData/>
  </xdr:twoCellAnchor>
  <xdr:twoCellAnchor>
    <xdr:from>
      <xdr:col>4</xdr:col>
      <xdr:colOff>71718</xdr:colOff>
      <xdr:row>1</xdr:row>
      <xdr:rowOff>268942</xdr:rowOff>
    </xdr:from>
    <xdr:to>
      <xdr:col>17</xdr:col>
      <xdr:colOff>1345</xdr:colOff>
      <xdr:row>17</xdr:row>
      <xdr:rowOff>17930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26895</xdr:colOff>
      <xdr:row>23</xdr:row>
      <xdr:rowOff>1</xdr:rowOff>
    </xdr:from>
    <xdr:to>
      <xdr:col>11</xdr:col>
      <xdr:colOff>370115</xdr:colOff>
      <xdr:row>35</xdr:row>
      <xdr:rowOff>174171</xdr:rowOff>
    </xdr:to>
    <xdr:sp macro="" textlink="" fLocksText="0">
      <xdr:nvSpPr>
        <xdr:cNvPr id="6" name="TextBox 5"/>
        <xdr:cNvSpPr txBox="1">
          <a:spLocks noChangeAspect="1"/>
        </xdr:cNvSpPr>
      </xdr:nvSpPr>
      <xdr:spPr>
        <a:xfrm>
          <a:off x="625609" y="6694715"/>
          <a:ext cx="9639620" cy="2525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6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600635</xdr:colOff>
      <xdr:row>23</xdr:row>
      <xdr:rowOff>119447</xdr:rowOff>
    </xdr:from>
    <xdr:to>
      <xdr:col>16</xdr:col>
      <xdr:colOff>170327</xdr:colOff>
      <xdr:row>35</xdr:row>
      <xdr:rowOff>138639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72047" y="6923659"/>
          <a:ext cx="4258234" cy="2278299"/>
        </a:xfrm>
        <a:prstGeom prst="rect">
          <a:avLst/>
        </a:prstGeom>
      </xdr:spPr>
    </xdr:pic>
    <xdr:clientData/>
  </xdr:twoCellAnchor>
  <xdr:twoCellAnchor>
    <xdr:from>
      <xdr:col>4</xdr:col>
      <xdr:colOff>71718</xdr:colOff>
      <xdr:row>2</xdr:row>
      <xdr:rowOff>2690</xdr:rowOff>
    </xdr:from>
    <xdr:to>
      <xdr:col>17</xdr:col>
      <xdr:colOff>1345</xdr:colOff>
      <xdr:row>17</xdr:row>
      <xdr:rowOff>17930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8965</xdr:colOff>
      <xdr:row>22</xdr:row>
      <xdr:rowOff>370116</xdr:rowOff>
    </xdr:from>
    <xdr:to>
      <xdr:col>12</xdr:col>
      <xdr:colOff>0</xdr:colOff>
      <xdr:row>35</xdr:row>
      <xdr:rowOff>181215</xdr:rowOff>
    </xdr:to>
    <xdr:sp macro="" textlink="" fLocksText="0">
      <xdr:nvSpPr>
        <xdr:cNvPr id="4" name="TextBox 3"/>
        <xdr:cNvSpPr txBox="1"/>
      </xdr:nvSpPr>
      <xdr:spPr>
        <a:xfrm>
          <a:off x="607679" y="6683830"/>
          <a:ext cx="9679321" cy="25434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600" b="1"/>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430306</xdr:colOff>
      <xdr:row>22</xdr:row>
      <xdr:rowOff>340657</xdr:rowOff>
    </xdr:from>
    <xdr:to>
      <xdr:col>16</xdr:col>
      <xdr:colOff>307027</xdr:colOff>
      <xdr:row>35</xdr:row>
      <xdr:rowOff>138638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14847" y="6571128"/>
          <a:ext cx="4565262" cy="2442569"/>
        </a:xfrm>
        <a:prstGeom prst="rect">
          <a:avLst/>
        </a:prstGeom>
      </xdr:spPr>
    </xdr:pic>
    <xdr:clientData/>
  </xdr:twoCellAnchor>
  <xdr:twoCellAnchor>
    <xdr:from>
      <xdr:col>4</xdr:col>
      <xdr:colOff>71718</xdr:colOff>
      <xdr:row>1</xdr:row>
      <xdr:rowOff>268942</xdr:rowOff>
    </xdr:from>
    <xdr:to>
      <xdr:col>17</xdr:col>
      <xdr:colOff>1345</xdr:colOff>
      <xdr:row>17</xdr:row>
      <xdr:rowOff>17930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587829</xdr:colOff>
      <xdr:row>22</xdr:row>
      <xdr:rowOff>376517</xdr:rowOff>
    </xdr:from>
    <xdr:to>
      <xdr:col>11</xdr:col>
      <xdr:colOff>376519</xdr:colOff>
      <xdr:row>35</xdr:row>
      <xdr:rowOff>152400</xdr:rowOff>
    </xdr:to>
    <xdr:sp macro="" textlink="" fLocksText="0">
      <xdr:nvSpPr>
        <xdr:cNvPr id="4" name="TextBox 3"/>
        <xdr:cNvSpPr txBox="1"/>
      </xdr:nvSpPr>
      <xdr:spPr>
        <a:xfrm>
          <a:off x="587829" y="6690231"/>
          <a:ext cx="9705576" cy="25081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600" b="1"/>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466163</xdr:colOff>
      <xdr:row>22</xdr:row>
      <xdr:rowOff>367548</xdr:rowOff>
    </xdr:from>
    <xdr:to>
      <xdr:col>16</xdr:col>
      <xdr:colOff>340477</xdr:colOff>
      <xdr:row>35</xdr:row>
      <xdr:rowOff>164242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41739" y="6598019"/>
          <a:ext cx="4562856" cy="2441282"/>
        </a:xfrm>
        <a:prstGeom prst="rect">
          <a:avLst/>
        </a:prstGeom>
      </xdr:spPr>
    </xdr:pic>
    <xdr:clientData/>
  </xdr:twoCellAnchor>
  <xdr:twoCellAnchor>
    <xdr:from>
      <xdr:col>4</xdr:col>
      <xdr:colOff>71718</xdr:colOff>
      <xdr:row>1</xdr:row>
      <xdr:rowOff>268942</xdr:rowOff>
    </xdr:from>
    <xdr:to>
      <xdr:col>17</xdr:col>
      <xdr:colOff>1345</xdr:colOff>
      <xdr:row>17</xdr:row>
      <xdr:rowOff>17930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576943</xdr:colOff>
      <xdr:row>22</xdr:row>
      <xdr:rowOff>370116</xdr:rowOff>
    </xdr:from>
    <xdr:to>
      <xdr:col>12</xdr:col>
      <xdr:colOff>21771</xdr:colOff>
      <xdr:row>36</xdr:row>
      <xdr:rowOff>21773</xdr:rowOff>
    </xdr:to>
    <xdr:sp macro="" textlink="" fLocksText="0">
      <xdr:nvSpPr>
        <xdr:cNvPr id="4" name="TextBox 3"/>
        <xdr:cNvSpPr txBox="1"/>
      </xdr:nvSpPr>
      <xdr:spPr>
        <a:xfrm>
          <a:off x="576943" y="6683830"/>
          <a:ext cx="9731828" cy="25799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600" b="1"/>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412375</xdr:colOff>
      <xdr:row>10</xdr:row>
      <xdr:rowOff>259969</xdr:rowOff>
    </xdr:from>
    <xdr:to>
      <xdr:col>15</xdr:col>
      <xdr:colOff>717176</xdr:colOff>
      <xdr:row>19</xdr:row>
      <xdr:rowOff>298806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32140" y="2743193"/>
          <a:ext cx="4563036" cy="2441378"/>
        </a:xfrm>
        <a:prstGeom prst="rect">
          <a:avLst/>
        </a:prstGeom>
      </xdr:spPr>
    </xdr:pic>
    <xdr:clientData/>
  </xdr:twoCellAnchor>
  <xdr:twoCellAnchor editAs="absolute">
    <xdr:from>
      <xdr:col>1</xdr:col>
      <xdr:colOff>0</xdr:colOff>
      <xdr:row>9</xdr:row>
      <xdr:rowOff>26895</xdr:rowOff>
    </xdr:from>
    <xdr:to>
      <xdr:col>10</xdr:col>
      <xdr:colOff>4482</xdr:colOff>
      <xdr:row>19</xdr:row>
      <xdr:rowOff>367553</xdr:rowOff>
    </xdr:to>
    <xdr:sp macro="" textlink="" fLocksText="0">
      <xdr:nvSpPr>
        <xdr:cNvPr id="4" name="TextBox 3"/>
        <xdr:cNvSpPr txBox="1"/>
      </xdr:nvSpPr>
      <xdr:spPr>
        <a:xfrm>
          <a:off x="600635" y="2232213"/>
          <a:ext cx="9592236" cy="30211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600" b="1"/>
        </a:p>
        <a:p>
          <a:endParaRPr lang="en-US" sz="1100"/>
        </a:p>
        <a:p>
          <a:endParaRPr lang="en-US" sz="1100"/>
        </a:p>
        <a:p>
          <a:endParaRPr lang="en-US" sz="1100"/>
        </a:p>
        <a:p>
          <a:endParaRPr lang="en-US" sz="1100"/>
        </a:p>
        <a:p>
          <a:endParaRPr lang="en-US" sz="1100"/>
        </a:p>
        <a:p>
          <a:endParaRPr lang="en-US" sz="1100"/>
        </a:p>
        <a:p>
          <a:endParaRPr lang="en-US" sz="1100"/>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537210</xdr:colOff>
      <xdr:row>1</xdr:row>
      <xdr:rowOff>167640</xdr:rowOff>
    </xdr:from>
    <xdr:to>
      <xdr:col>10</xdr:col>
      <xdr:colOff>647700</xdr:colOff>
      <xdr:row>22</xdr:row>
      <xdr:rowOff>137160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1</xdr:row>
      <xdr:rowOff>152400</xdr:rowOff>
    </xdr:from>
    <xdr:to>
      <xdr:col>23</xdr:col>
      <xdr:colOff>0</xdr:colOff>
      <xdr:row>22</xdr:row>
      <xdr:rowOff>114300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9</xdr:col>
      <xdr:colOff>53340</xdr:colOff>
      <xdr:row>27</xdr:row>
      <xdr:rowOff>83820</xdr:rowOff>
    </xdr:from>
    <xdr:to>
      <xdr:col>14</xdr:col>
      <xdr:colOff>561432</xdr:colOff>
      <xdr:row>38</xdr:row>
      <xdr:rowOff>106679</xdr:rowOff>
    </xdr:to>
    <xdr:pic>
      <xdr:nvPicPr>
        <xdr:cNvPr id="4" name="Picture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9740" y="5326380"/>
          <a:ext cx="3624672" cy="21259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0</xdr:colOff>
      <xdr:row>19</xdr:row>
      <xdr:rowOff>45720</xdr:rowOff>
    </xdr:from>
    <xdr:ext cx="6705600" cy="495300"/>
    <xdr:sp macro="" textlink="">
      <xdr:nvSpPr>
        <xdr:cNvPr id="3" name="TextBox 2"/>
        <xdr:cNvSpPr txBox="1"/>
      </xdr:nvSpPr>
      <xdr:spPr>
        <a:xfrm>
          <a:off x="609600" y="3543300"/>
          <a:ext cx="6705600" cy="495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u="sng">
              <a:solidFill>
                <a:schemeClr val="tx1"/>
              </a:solidFill>
              <a:effectLst/>
              <a:latin typeface="+mn-lt"/>
              <a:ea typeface="+mn-ea"/>
              <a:cs typeface="+mn-cs"/>
            </a:rPr>
            <a:t>To determine Baseload use:  </a:t>
          </a:r>
          <a:r>
            <a:rPr lang="en-US" sz="1100" b="1">
              <a:solidFill>
                <a:schemeClr val="tx1"/>
              </a:solidFill>
              <a:effectLst/>
              <a:latin typeface="+mn-lt"/>
              <a:ea typeface="+mn-ea"/>
              <a:cs typeface="+mn-cs"/>
            </a:rPr>
            <a:t>Take the average of the two months with the smallest use </a:t>
          </a:r>
          <a:r>
            <a:rPr lang="en-US" sz="1100" b="1" baseline="0">
              <a:solidFill>
                <a:schemeClr val="tx1"/>
              </a:solidFill>
              <a:effectLst/>
              <a:latin typeface="+mn-lt"/>
              <a:ea typeface="+mn-ea"/>
              <a:cs typeface="+mn-cs"/>
            </a:rPr>
            <a:t>kWh to average monthly baseload for electric use.  Multiply this by 12 to find the annual baseload usage.</a:t>
          </a:r>
          <a:endParaRPr lang="en-US" b="1">
            <a:effectLst/>
          </a:endParaRPr>
        </a:p>
      </xdr:txBody>
    </xdr:sp>
    <xdr:clientData/>
  </xdr:oneCellAnchor>
  <xdr:oneCellAnchor>
    <xdr:from>
      <xdr:col>1</xdr:col>
      <xdr:colOff>0</xdr:colOff>
      <xdr:row>21</xdr:row>
      <xdr:rowOff>144780</xdr:rowOff>
    </xdr:from>
    <xdr:ext cx="6705600" cy="609600"/>
    <xdr:sp macro="" textlink="">
      <xdr:nvSpPr>
        <xdr:cNvPr id="4" name="TextBox 3"/>
        <xdr:cNvSpPr txBox="1"/>
      </xdr:nvSpPr>
      <xdr:spPr>
        <a:xfrm>
          <a:off x="609600" y="4008120"/>
          <a:ext cx="6705600" cy="609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en-US" sz="1100" b="1" u="sng">
              <a:solidFill>
                <a:schemeClr val="tx1"/>
              </a:solidFill>
              <a:effectLst/>
              <a:latin typeface="+mn-lt"/>
              <a:ea typeface="+mn-ea"/>
              <a:cs typeface="+mn-cs"/>
            </a:rPr>
            <a:t>the Home Heating Index (HHI): </a:t>
          </a:r>
          <a:r>
            <a:rPr lang="en-US" sz="1100" b="1">
              <a:solidFill>
                <a:schemeClr val="tx1"/>
              </a:solidFill>
              <a:effectLst/>
              <a:latin typeface="+mn-lt"/>
              <a:ea typeface="+mn-ea"/>
              <a:cs typeface="+mn-cs"/>
            </a:rPr>
            <a:t>can be used to determine whether</a:t>
          </a:r>
          <a:r>
            <a:rPr lang="en-US" sz="1100" b="1" baseline="0">
              <a:solidFill>
                <a:schemeClr val="tx1"/>
              </a:solidFill>
              <a:effectLst/>
              <a:latin typeface="+mn-lt"/>
              <a:ea typeface="+mn-ea"/>
              <a:cs typeface="+mn-cs"/>
            </a:rPr>
            <a:t> a client's usage is high or low based on the size of the home, energy used, and Heating Degree Days (HDD).  The HHI caluclation is BTU/square footage/HDD.  </a:t>
          </a:r>
          <a:endParaRPr lang="en-US" b="1">
            <a:effectLst/>
          </a:endParaRPr>
        </a:p>
      </xdr:txBody>
    </xdr:sp>
    <xdr:clientData/>
  </xdr:oneCellAnchor>
  <xdr:twoCellAnchor editAs="oneCell">
    <xdr:from>
      <xdr:col>10</xdr:col>
      <xdr:colOff>0</xdr:colOff>
      <xdr:row>36</xdr:row>
      <xdr:rowOff>121920</xdr:rowOff>
    </xdr:from>
    <xdr:to>
      <xdr:col>15</xdr:col>
      <xdr:colOff>527311</xdr:colOff>
      <xdr:row>48</xdr:row>
      <xdr:rowOff>24388</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0" y="6736080"/>
          <a:ext cx="3575311" cy="209702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15240</xdr:colOff>
      <xdr:row>31</xdr:row>
      <xdr:rowOff>7620</xdr:rowOff>
    </xdr:from>
    <xdr:ext cx="12176760" cy="4000500"/>
    <xdr:sp macro="" textlink="">
      <xdr:nvSpPr>
        <xdr:cNvPr id="2" name="TextBox 1"/>
        <xdr:cNvSpPr txBox="1"/>
      </xdr:nvSpPr>
      <xdr:spPr>
        <a:xfrm>
          <a:off x="624840" y="7094220"/>
          <a:ext cx="12176760" cy="40005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i="1">
              <a:solidFill>
                <a:schemeClr val="tx1"/>
              </a:solidFill>
              <a:effectLst/>
              <a:latin typeface="+mn-lt"/>
              <a:ea typeface="+mn-ea"/>
              <a:cs typeface="+mn-cs"/>
            </a:rPr>
            <a:t>=DATE(YEAR(B3),MONTH(B3)-1,1)</a:t>
          </a:r>
          <a:r>
            <a:rPr lang="en-US" sz="1100" i="0" baseline="0">
              <a:solidFill>
                <a:schemeClr val="tx1"/>
              </a:solidFill>
              <a:effectLst/>
              <a:latin typeface="+mn-lt"/>
              <a:ea typeface="+mn-ea"/>
              <a:cs typeface="+mn-cs"/>
            </a:rPr>
            <a:t>   //</a:t>
          </a:r>
          <a:r>
            <a:rPr lang="en-US" sz="1100" b="1">
              <a:solidFill>
                <a:sysClr val="windowText" lastClr="000000"/>
              </a:solidFill>
              <a:effectLst/>
              <a:latin typeface="+mn-lt"/>
              <a:ea typeface="+mn-ea"/>
              <a:cs typeface="+mn-cs"/>
            </a:rPr>
            <a:t>THIS FORMULA INCRMENTS A DATE FORWARD OR BACKWARD BY THE LAST CELL</a:t>
          </a:r>
        </a:p>
        <a:p>
          <a:endParaRPr lang="en-US" sz="1100">
            <a:solidFill>
              <a:schemeClr val="tx1"/>
            </a:solidFill>
            <a:effectLst/>
            <a:latin typeface="+mn-lt"/>
            <a:ea typeface="+mn-ea"/>
            <a:cs typeface="+mn-cs"/>
          </a:endParaRPr>
        </a:p>
        <a:p>
          <a:r>
            <a:rPr lang="en-US" sz="1100" b="0" i="1">
              <a:solidFill>
                <a:schemeClr val="tx1"/>
              </a:solidFill>
              <a:effectLst/>
              <a:latin typeface="+mn-lt"/>
              <a:ea typeface="+mn-ea"/>
              <a:cs typeface="+mn-cs"/>
            </a:rPr>
            <a:t>=AVERAGE(SMALL(C3:C14,{1;2})*12)</a:t>
          </a:r>
          <a:r>
            <a:rPr lang="en-US" sz="1100" b="0" i="0" baseline="0">
              <a:solidFill>
                <a:schemeClr val="tx1"/>
              </a:solidFill>
              <a:effectLst/>
              <a:latin typeface="+mn-lt"/>
              <a:ea typeface="+mn-ea"/>
              <a:cs typeface="+mn-cs"/>
            </a:rPr>
            <a:t>   //</a:t>
          </a:r>
          <a:r>
            <a:rPr lang="en-US" sz="1100" b="1">
              <a:solidFill>
                <a:sysClr val="windowText" lastClr="000000"/>
              </a:solidFill>
              <a:effectLst/>
              <a:latin typeface="+mn-lt"/>
              <a:ea typeface="+mn-ea"/>
              <a:cs typeface="+mn-cs"/>
            </a:rPr>
            <a:t>AVERAGES THE TWO SMALLEST NUMBERS IN THE DATA SET AND THEN MULTPLIES IT BY THE NUMBER OF MONTHS (SUM C3 TO C14 {AVERAGE FIRST LOWEST, SECOND LOWEST}) * NUMBER OF MONTHS</a:t>
          </a:r>
        </a:p>
        <a:p>
          <a:endParaRPr lang="en-US" sz="1100">
            <a:solidFill>
              <a:schemeClr val="tx1"/>
            </a:solidFill>
            <a:effectLst/>
            <a:latin typeface="+mn-lt"/>
            <a:ea typeface="+mn-ea"/>
            <a:cs typeface="+mn-cs"/>
          </a:endParaRPr>
        </a:p>
        <a:p>
          <a:r>
            <a:rPr lang="en-US" sz="1100" i="1">
              <a:solidFill>
                <a:schemeClr val="tx1"/>
              </a:solidFill>
              <a:effectLst/>
              <a:latin typeface="+mn-lt"/>
              <a:ea typeface="+mn-ea"/>
              <a:cs typeface="+mn-cs"/>
            </a:rPr>
            <a:t>=TEXT(B3,"mmmm")</a:t>
          </a:r>
          <a:r>
            <a:rPr lang="en-US" sz="1100" i="0" baseline="0">
              <a:solidFill>
                <a:schemeClr val="tx1"/>
              </a:solidFill>
              <a:effectLst/>
              <a:latin typeface="+mn-lt"/>
              <a:ea typeface="+mn-ea"/>
              <a:cs typeface="+mn-cs"/>
            </a:rPr>
            <a:t>    //</a:t>
          </a:r>
          <a:r>
            <a:rPr lang="en-US" sz="1100" b="1">
              <a:solidFill>
                <a:sysClr val="windowText" lastClr="000000"/>
              </a:solidFill>
              <a:effectLst/>
              <a:latin typeface="+mn-lt"/>
              <a:ea typeface="+mn-ea"/>
              <a:cs typeface="+mn-cs"/>
            </a:rPr>
            <a:t>TAKES A DATE IN NUMBER FORMAT AND TRANSLATES IT OVER TO A NAMED MONTH WITH NO DATE FORMAT 3/1/2019,MAR-19 = MARCH</a:t>
          </a:r>
        </a:p>
        <a:p>
          <a:endParaRPr lang="en-US"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=MONTH(DATEVALUE(O20&amp;" 1"))</a:t>
          </a:r>
          <a:r>
            <a:rPr lang="en-US" sz="1100" baseline="0">
              <a:solidFill>
                <a:schemeClr val="tx1"/>
              </a:solidFill>
              <a:effectLst/>
              <a:latin typeface="+mn-lt"/>
              <a:ea typeface="+mn-ea"/>
              <a:cs typeface="+mn-cs"/>
            </a:rPr>
            <a:t>    //</a:t>
          </a:r>
          <a:r>
            <a:rPr lang="en-US" sz="1100" b="1">
              <a:solidFill>
                <a:sysClr val="windowText" lastClr="000000"/>
              </a:solidFill>
              <a:effectLst/>
              <a:latin typeface="+mn-lt"/>
              <a:ea typeface="+mn-ea"/>
              <a:cs typeface="+mn-cs"/>
            </a:rPr>
            <a:t>ASSIGNS A MONTH NUMBER TO A WRITTEN OR MONTH/DAY/YEAR FORMATTED DATE (USED IN OTHER TO ASSIGN A USABLE VALUE FOR OTHER FORMULAS)</a:t>
          </a:r>
        </a:p>
        <a:p>
          <a:endParaRPr lang="en-US" sz="1100">
            <a:solidFill>
              <a:srgbClr val="FF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=(MOD(MONTH(DATEVALUE(O21&amp;" 1"))-MONTH(DATEVALUE(O20&amp;" 1")),12)+1)*G3</a:t>
          </a:r>
          <a:r>
            <a:rPr lang="en-US" sz="1100" baseline="0">
              <a:solidFill>
                <a:schemeClr val="tx1"/>
              </a:solidFill>
              <a:effectLst/>
              <a:latin typeface="+mn-lt"/>
              <a:ea typeface="+mn-ea"/>
              <a:cs typeface="+mn-cs"/>
            </a:rPr>
            <a:t>    //</a:t>
          </a:r>
          <a:r>
            <a:rPr lang="en-US" sz="1100" b="1">
              <a:solidFill>
                <a:sysClr val="windowText" lastClr="000000"/>
              </a:solidFill>
              <a:effectLst/>
              <a:latin typeface="+mn-lt"/>
              <a:ea typeface="+mn-ea"/>
              <a:cs typeface="+mn-cs"/>
            </a:rPr>
            <a:t>THIS FORMULA TAKES THE SELECTED START AND END DATES PROVIDED Y THE USER AND COUNTS THE NUMBER OF MONTHS WITHIN THE SELECTED RANGE. FROM THERE IT MULTIPLIES THE RESULT BY THE MONTHLY BASELOAD USAGE THAT IS CALCUATED IN A HELPER CELL TO GIVE TO TOTAL BASELOAD USAGE FOR THE MONTHS WITHIN THE SELECTED RANGE.</a:t>
          </a:r>
          <a:endParaRPr lang="en-US" sz="1400" b="1" i="1" u="sng">
            <a:solidFill>
              <a:sysClr val="windowText" lastClr="000000"/>
            </a:solidFill>
            <a:effectLst/>
            <a:latin typeface="+mn-lt"/>
            <a:ea typeface="+mn-ea"/>
            <a:cs typeface="+mn-cs"/>
          </a:endParaRPr>
        </a:p>
        <a:p>
          <a:endParaRPr lang="en-US"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=IF(MONTH(DATEVALUE(O20&amp;" 1"))&gt;MONTH(DATEVALUE(O21&amp;" 1")), SUMIFS(C3:C14, I3:I14, "&gt;="&amp;MONTH(DATEVALUE(O20&amp;" 1")))+SUMIFS(C3:C14, I3:I14, "&lt;="&amp;MONTH(DATEVALUE(O21&amp;" 1"))), (SUMIFS(C3:C14, I3:I14, "&gt;="&amp;MONTH(DATEVALUE(O20&amp;" 1")))+SUMIFS(C3:C14, I3:I14, "&lt;="&amp;MONTH(DATEVALUE(O21&amp;" 1"))))-SUM(C3:C14))</a:t>
          </a:r>
          <a:r>
            <a:rPr lang="en-US" sz="1100" baseline="0">
              <a:solidFill>
                <a:schemeClr val="tx1"/>
              </a:solidFill>
              <a:effectLst/>
              <a:latin typeface="+mn-lt"/>
              <a:ea typeface="+mn-ea"/>
              <a:cs typeface="+mn-cs"/>
            </a:rPr>
            <a:t>   //</a:t>
          </a:r>
          <a:r>
            <a:rPr lang="en-US" sz="1100" b="1">
              <a:solidFill>
                <a:sysClr val="windowText" lastClr="000000"/>
              </a:solidFill>
              <a:effectLst/>
              <a:latin typeface="+mn-lt"/>
              <a:ea typeface="+mn-ea"/>
              <a:cs typeface="+mn-cs"/>
            </a:rPr>
            <a:t>THIS FORMULA USES AN (IF) STATEMENT TO CALCUATE THE TOTAL USAGES FOR THE RANGE OF MONTHS A USER SELECTS. THE FORMULA CONVERTS THE SELECTED MONTHS INTO THEIR MONTH NUMBER AND THEN CALCULATED THE TOTAL USAGE FOR THE MONTHS IN THE RANGE THE USER SELECTS, PROVIDING THE RESULT.</a:t>
          </a:r>
        </a:p>
        <a:p>
          <a:endParaRPr lang="en-US" sz="110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=IF(MONTH(DATEVALUE(O20&amp;" 1"))&gt;MONTH(DATEVALUE(O21&amp;" 1")), SUMIFS(C3:C14, I3:I14, "&gt;="&amp;MONTH(DATEVALUE(O20&amp;" 1")))+SUMIFS(C3:C14, I3:I14, "&lt;="&amp;MONTH(DATEVALUE(O21&amp;" 1"))), (SUMIFS(C3:C14, I3:I14, "&gt;="&amp;MONTH(DATEVALUE(O20&amp;" 1")))+SUMIFS(C3:C14, I3:I14, "&lt;="&amp;MONTH(DATEVALUE(O21&amp;" 1"))))-SUM(C3:C14))-(MOD(MONTH(DATEVALUE(O21&amp;" 1"))-MONTH(DATEVALUE(O20&amp;" 1")),12)+1)*G3</a:t>
          </a:r>
          <a:r>
            <a:rPr lang="en-US" sz="1100" baseline="0">
              <a:solidFill>
                <a:schemeClr val="tx1"/>
              </a:solidFill>
              <a:effectLst/>
              <a:latin typeface="+mn-lt"/>
              <a:ea typeface="+mn-ea"/>
              <a:cs typeface="+mn-cs"/>
            </a:rPr>
            <a:t>   //</a:t>
          </a:r>
          <a:r>
            <a:rPr lang="en-US" sz="1100" b="1">
              <a:solidFill>
                <a:sysClr val="windowText" lastClr="000000"/>
              </a:solidFill>
              <a:effectLst/>
              <a:latin typeface="+mn-lt"/>
              <a:ea typeface="+mn-ea"/>
              <a:cs typeface="+mn-cs"/>
            </a:rPr>
            <a:t>THIS IS THE COMPLETED FORMULA THAT COMBINES THE ABOVE TWO FORMULAS ABOVE. THE FIRST PART OF THIS FORMULA TOTALS THE USAGES FOR EACH MONTH THE USER SELECTS. THEN, THE FORMULA WILL CALCULATE THE BASELOAD USAGE FROM THE TOTAL USAGE TO GIVE THE USER A SEASONAL RANGE FOR THE MONTHS SELECTED. </a:t>
          </a:r>
        </a:p>
        <a:p>
          <a:endParaRPr lang="en-US" sz="1100">
            <a:solidFill>
              <a:schemeClr val="tx1"/>
            </a:solidFill>
            <a:effectLst/>
            <a:latin typeface="+mn-lt"/>
            <a:ea typeface="+mn-ea"/>
            <a:cs typeface="+mn-cs"/>
          </a:endParaRPr>
        </a:p>
      </xdr:txBody>
    </xdr:sp>
    <xdr:clientData/>
  </xdr:oneCellAnchor>
  <xdr:oneCellAnchor>
    <xdr:from>
      <xdr:col>15</xdr:col>
      <xdr:colOff>0</xdr:colOff>
      <xdr:row>16</xdr:row>
      <xdr:rowOff>0</xdr:rowOff>
    </xdr:from>
    <xdr:ext cx="7315200" cy="2750820"/>
    <xdr:sp macro="" textlink="">
      <xdr:nvSpPr>
        <xdr:cNvPr id="3" name="TextBox 2"/>
        <xdr:cNvSpPr txBox="1"/>
      </xdr:nvSpPr>
      <xdr:spPr>
        <a:xfrm>
          <a:off x="9144000" y="3657600"/>
          <a:ext cx="7315200" cy="2750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b="1">
              <a:solidFill>
                <a:schemeClr val="tx1"/>
              </a:solidFill>
              <a:effectLst/>
              <a:latin typeface="+mn-lt"/>
              <a:ea typeface="+mn-ea"/>
              <a:cs typeface="+mn-cs"/>
            </a:rPr>
            <a:t>Step 1: In the upper left hand corner of the sheet. Enter in the most recent bill date by the month and year in any combination. Ex: 4/1/2019, 4/2019, 4/19, Apr/19, April 2019, Etc. (Enterable fields are marked in purple)</a:t>
          </a:r>
          <a:endParaRPr lang="en-US" sz="1100">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Step 2: Enter in the usage values in the fields next to each month. In order to ensure accuracy, every field must have a value going back 12 months. (Note: If usage data is not available.</a:t>
          </a:r>
          <a:r>
            <a:rPr lang="en-US" sz="1100" b="1" baseline="0">
              <a:solidFill>
                <a:schemeClr val="tx1"/>
              </a:solidFill>
              <a:effectLst/>
              <a:latin typeface="+mn-lt"/>
              <a:ea typeface="+mn-ea"/>
              <a:cs typeface="+mn-cs"/>
            </a:rPr>
            <a:t> Educate client using data from the 'Baseload charts' tab)</a:t>
          </a:r>
          <a:endParaRPr lang="en-US" sz="1100" b="1">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Step 3: Enter in the total Square Footage for the dwelling</a:t>
          </a:r>
          <a:r>
            <a:rPr lang="en-US" sz="1100" b="1" baseline="0">
              <a:solidFill>
                <a:schemeClr val="tx1"/>
              </a:solidFill>
              <a:effectLst/>
              <a:latin typeface="+mn-lt"/>
              <a:ea typeface="+mn-ea"/>
              <a:cs typeface="+mn-cs"/>
            </a:rPr>
            <a:t> i</a:t>
          </a:r>
          <a:r>
            <a:rPr lang="en-US" sz="1100" b="1">
              <a:solidFill>
                <a:schemeClr val="tx1"/>
              </a:solidFill>
              <a:effectLst/>
              <a:latin typeface="+mn-lt"/>
              <a:ea typeface="+mn-ea"/>
              <a:cs typeface="+mn-cs"/>
            </a:rPr>
            <a:t>n the Home Heating Index table on the 'Electric</a:t>
          </a:r>
          <a:r>
            <a:rPr lang="en-US" sz="1100" b="1" baseline="0">
              <a:solidFill>
                <a:schemeClr val="tx1"/>
              </a:solidFill>
              <a:effectLst/>
              <a:latin typeface="+mn-lt"/>
              <a:ea typeface="+mn-ea"/>
              <a:cs typeface="+mn-cs"/>
            </a:rPr>
            <a:t> Consumption' tab</a:t>
          </a:r>
          <a:r>
            <a:rPr lang="en-US" sz="1100" b="1">
              <a:solidFill>
                <a:schemeClr val="tx1"/>
              </a:solidFill>
              <a:effectLst/>
              <a:latin typeface="+mn-lt"/>
              <a:ea typeface="+mn-ea"/>
              <a:cs typeface="+mn-cs"/>
            </a:rPr>
            <a:t> (If unsure about the exact Square Footage, Use data from the most recent tax</a:t>
          </a:r>
          <a:r>
            <a:rPr lang="en-US" sz="1100" b="1" baseline="0">
              <a:solidFill>
                <a:schemeClr val="tx1"/>
              </a:solidFill>
              <a:effectLst/>
              <a:latin typeface="+mn-lt"/>
              <a:ea typeface="+mn-ea"/>
              <a:cs typeface="+mn-cs"/>
            </a:rPr>
            <a:t> assessment, links provided</a:t>
          </a:r>
          <a:r>
            <a:rPr lang="en-US" sz="1100" b="1">
              <a:solidFill>
                <a:schemeClr val="tx1"/>
              </a:solidFill>
              <a:effectLst/>
              <a:latin typeface="+mn-lt"/>
              <a:ea typeface="+mn-ea"/>
              <a:cs typeface="+mn-cs"/>
            </a:rPr>
            <a:t>.)</a:t>
          </a:r>
          <a:endParaRPr lang="en-US" sz="1100">
            <a:solidFill>
              <a:schemeClr val="tx1"/>
            </a:solidFill>
            <a:effectLst/>
            <a:latin typeface="+mn-lt"/>
            <a:ea typeface="+mn-ea"/>
            <a:cs typeface="+mn-cs"/>
          </a:endParaRPr>
        </a:p>
        <a:p>
          <a:endParaRPr lang="en-US" sz="1100" b="1">
            <a:solidFill>
              <a:schemeClr val="tx1"/>
            </a:solidFill>
            <a:effectLst/>
            <a:latin typeface="+mn-lt"/>
            <a:ea typeface="+mn-ea"/>
            <a:cs typeface="+mn-cs"/>
          </a:endParaRPr>
        </a:p>
        <a:p>
          <a:r>
            <a:rPr lang="en-US" sz="1100" b="1">
              <a:solidFill>
                <a:schemeClr val="tx1"/>
              </a:solidFill>
              <a:effectLst/>
              <a:latin typeface="+mn-lt"/>
              <a:ea typeface="+mn-ea"/>
              <a:cs typeface="+mn-cs"/>
            </a:rPr>
            <a:t>Step 4: Enter in the total number of Heating Degree Days (Use the Heating Degree Day Calculator link provided in the Statistical Analysis Sheet above the Square Footage field.)</a:t>
          </a:r>
          <a:br>
            <a:rPr lang="en-US" sz="1100" b="1">
              <a:solidFill>
                <a:schemeClr val="tx1"/>
              </a:solidFill>
              <a:effectLst/>
              <a:latin typeface="+mn-lt"/>
              <a:ea typeface="+mn-ea"/>
              <a:cs typeface="+mn-cs"/>
            </a:rPr>
          </a:br>
          <a:r>
            <a:rPr lang="en-US" sz="1100" b="1">
              <a:solidFill>
                <a:schemeClr val="tx1"/>
              </a:solidFill>
              <a:effectLst/>
              <a:latin typeface="+mn-lt"/>
              <a:ea typeface="+mn-ea"/>
              <a:cs typeface="+mn-cs"/>
            </a:rPr>
            <a:t/>
          </a:r>
          <a:br>
            <a:rPr lang="en-US" sz="1100" b="1">
              <a:solidFill>
                <a:schemeClr val="tx1"/>
              </a:solidFill>
              <a:effectLst/>
              <a:latin typeface="+mn-lt"/>
              <a:ea typeface="+mn-ea"/>
              <a:cs typeface="+mn-cs"/>
            </a:rPr>
          </a:br>
          <a:r>
            <a:rPr lang="en-US" sz="1100" b="1">
              <a:solidFill>
                <a:schemeClr val="tx1"/>
              </a:solidFill>
              <a:effectLst/>
              <a:latin typeface="+mn-lt"/>
              <a:ea typeface="+mn-ea"/>
              <a:cs typeface="+mn-cs"/>
            </a:rPr>
            <a:t>Step 5: Enter in the starting and ending months for the heating season on the 'Electric Consumption'</a:t>
          </a:r>
          <a:r>
            <a:rPr lang="en-US" sz="1100" b="1" baseline="0">
              <a:solidFill>
                <a:schemeClr val="tx1"/>
              </a:solidFill>
              <a:effectLst/>
              <a:latin typeface="+mn-lt"/>
              <a:ea typeface="+mn-ea"/>
              <a:cs typeface="+mn-cs"/>
            </a:rPr>
            <a:t> tab </a:t>
          </a:r>
          <a:r>
            <a:rPr lang="en-US" sz="1100" b="1">
              <a:solidFill>
                <a:schemeClr val="tx1"/>
              </a:solidFill>
              <a:effectLst/>
              <a:latin typeface="+mn-lt"/>
              <a:ea typeface="+mn-ea"/>
              <a:cs typeface="+mn-cs"/>
            </a:rPr>
            <a:t>using only the month name (January, February, March, Etc.) For the winter Seasonal Usage (Do the same for Summer Seasonal Usage for the Electric Sheet)</a:t>
          </a:r>
          <a:endParaRPr lang="en-US" sz="1100">
            <a:solidFill>
              <a:schemeClr val="tx1"/>
            </a:solidFill>
            <a:effectLst/>
            <a:latin typeface="+mn-lt"/>
            <a:ea typeface="+mn-ea"/>
            <a:cs typeface="+mn-cs"/>
          </a:endParaRPr>
        </a:p>
        <a:p>
          <a:endParaRPr lang="en-US" sz="1100" b="1"/>
        </a:p>
      </xdr:txBody>
    </xdr:sp>
    <xdr:clientData/>
  </xdr:oneCellAnchor>
  <xdr:twoCellAnchor editAs="oneCell">
    <xdr:from>
      <xdr:col>22</xdr:col>
      <xdr:colOff>82289</xdr:colOff>
      <xdr:row>34</xdr:row>
      <xdr:rowOff>181352</xdr:rowOff>
    </xdr:from>
    <xdr:to>
      <xdr:col>28</xdr:col>
      <xdr:colOff>0</xdr:colOff>
      <xdr:row>43</xdr:row>
      <xdr:rowOff>220980</xdr:rowOff>
    </xdr:to>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93489" y="7953752"/>
          <a:ext cx="3575311" cy="2097028"/>
        </a:xfrm>
        <a:prstGeom prst="rect">
          <a:avLst/>
        </a:prstGeom>
      </xdr:spPr>
    </xdr:pic>
    <xdr:clientData/>
  </xdr:twoCellAnchor>
</xdr:wsDr>
</file>

<file path=xl/tables/table1.xml><?xml version="1.0" encoding="utf-8"?>
<table xmlns="http://schemas.openxmlformats.org/spreadsheetml/2006/main" id="2" name="Table13" displayName="Table13" ref="B4:C7" totalsRowShown="0">
  <tableColumns count="2">
    <tableColumn id="1" name="End Use"/>
    <tableColumn id="2" name="site energy consumption - trillion Btu"/>
  </tableColumns>
  <tableStyleInfo showFirstColumn="0" showLastColumn="0" showRowStripes="1" showColumnStripes="0"/>
</table>
</file>

<file path=xl/tables/table2.xml><?xml version="1.0" encoding="utf-8"?>
<table xmlns="http://schemas.openxmlformats.org/spreadsheetml/2006/main" id="3" name="Table1" displayName="Table1" ref="O5:P12" totalsRowShown="0">
  <tableColumns count="2">
    <tableColumn id="1" name="site energy consumption - baseload (trillion Btu)"/>
    <tableColumn id="2" name="end use"/>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noFill/>
      </a:spPr>
      <a:bodyPr vertOverflow="clip" horzOverflow="clip" wrap="square" rtlCol="0" anchor="t">
        <a:noAutofit/>
      </a:bodyPr>
      <a:lstStyle>
        <a:defPPr>
          <a:defRPr sz="1600" b="1"/>
        </a:defPPr>
      </a:lstStyle>
      <a:style>
        <a:lnRef idx="0">
          <a:scrgbClr r="0" g="0" b="0"/>
        </a:lnRef>
        <a:fillRef idx="0">
          <a:scrgbClr r="0" g="0" b="0"/>
        </a:fillRef>
        <a:effectRef idx="0">
          <a:scrgbClr r="0" g="0" b="0"/>
        </a:effectRef>
        <a:fontRef idx="minor">
          <a:schemeClr val="tx1"/>
        </a:fontRef>
      </a: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8" Type="http://schemas.openxmlformats.org/officeDocument/2006/relationships/hyperlink" Target="https://portal.arkansas.gov/pages/property-tax-center/" TargetMode="External"/><Relationship Id="rId13" Type="http://schemas.openxmlformats.org/officeDocument/2006/relationships/hyperlink" Target="https://srmi.biz/" TargetMode="External"/><Relationship Id="rId18" Type="http://schemas.openxmlformats.org/officeDocument/2006/relationships/hyperlink" Target="https://idahoparcels.us/web/index.php/map-gallery/" TargetMode="External"/><Relationship Id="rId26" Type="http://schemas.openxmlformats.org/officeDocument/2006/relationships/hyperlink" Target="http://nebraskaassessors.com/" TargetMode="External"/><Relationship Id="rId39" Type="http://schemas.openxmlformats.org/officeDocument/2006/relationships/hyperlink" Target="https://www.nmcounties.org/" TargetMode="External"/><Relationship Id="rId3" Type="http://schemas.openxmlformats.org/officeDocument/2006/relationships/hyperlink" Target="https://www.eia.gov/consumption/residential/data/2015/" TargetMode="External"/><Relationship Id="rId21" Type="http://schemas.openxmlformats.org/officeDocument/2006/relationships/hyperlink" Target="http://www.illinoisassessors.com/" TargetMode="External"/><Relationship Id="rId34" Type="http://schemas.openxmlformats.org/officeDocument/2006/relationships/hyperlink" Target="http://massgis.maps.arcgis.com/apps/OnePane/basicviewer/index.html?appid=47689963e7bb4007961676ad9fc56ae9" TargetMode="External"/><Relationship Id="rId42" Type="http://schemas.openxmlformats.org/officeDocument/2006/relationships/drawing" Target="../drawings/drawing7.xml"/><Relationship Id="rId7" Type="http://schemas.openxmlformats.org/officeDocument/2006/relationships/hyperlink" Target="https://azdor.gov/businesses-arizona/property-tax" TargetMode="External"/><Relationship Id="rId12" Type="http://schemas.openxmlformats.org/officeDocument/2006/relationships/hyperlink" Target="https://nascsp.org/" TargetMode="External"/><Relationship Id="rId17" Type="http://schemas.openxmlformats.org/officeDocument/2006/relationships/hyperlink" Target="http://geoportal.hawaii.gov/search?q=cadastral" TargetMode="External"/><Relationship Id="rId25" Type="http://schemas.openxmlformats.org/officeDocument/2006/relationships/hyperlink" Target="http://northdakotaassessors.com/" TargetMode="External"/><Relationship Id="rId33" Type="http://schemas.openxmlformats.org/officeDocument/2006/relationships/hyperlink" Target="https://sdat.dat.maryland.gov/RealProperty/Pages/default.aspx" TargetMode="External"/><Relationship Id="rId38" Type="http://schemas.openxmlformats.org/officeDocument/2006/relationships/hyperlink" Target="http://tax1.co.monmouth.nj.us/cgi-bin/prc6.cgi?menu=index&amp;ms_user=monm&amp;passwd=data&amp;district=1301&amp;mode=11" TargetMode="External"/><Relationship Id="rId2" Type="http://schemas.openxmlformats.org/officeDocument/2006/relationships/hyperlink" Target="https://portfoliomanager.energystar.gov/pm/degreeDaysCalculator" TargetMode="External"/><Relationship Id="rId16" Type="http://schemas.openxmlformats.org/officeDocument/2006/relationships/hyperlink" Target="http://gaassessors.com/" TargetMode="External"/><Relationship Id="rId20" Type="http://schemas.openxmlformats.org/officeDocument/2006/relationships/hyperlink" Target="https://parcels.utah.gov/" TargetMode="External"/><Relationship Id="rId29" Type="http://schemas.openxmlformats.org/officeDocument/2006/relationships/hyperlink" Target="https://www.kansasgis.org/orka/" TargetMode="External"/><Relationship Id="rId41" Type="http://schemas.openxmlformats.org/officeDocument/2006/relationships/hyperlink" Target="https://www.ncspo.com/gis/county.htm" TargetMode="External"/><Relationship Id="rId1" Type="http://schemas.openxmlformats.org/officeDocument/2006/relationships/hyperlink" Target="https://www.rmdc.net/" TargetMode="External"/><Relationship Id="rId6" Type="http://schemas.openxmlformats.org/officeDocument/2006/relationships/hyperlink" Target="https://www.alabamagis.com/" TargetMode="External"/><Relationship Id="rId11" Type="http://schemas.openxmlformats.org/officeDocument/2006/relationships/hyperlink" Target="http://www.energyoutwest.org/" TargetMode="External"/><Relationship Id="rId24" Type="http://schemas.openxmlformats.org/officeDocument/2006/relationships/hyperlink" Target="http://southdakotadirectors.com/" TargetMode="External"/><Relationship Id="rId32" Type="http://schemas.openxmlformats.org/officeDocument/2006/relationships/hyperlink" Target="https://www.maine.gov/local/" TargetMode="External"/><Relationship Id="rId37" Type="http://schemas.openxmlformats.org/officeDocument/2006/relationships/hyperlink" Target="https://tax.nv.gov/LocalGovt/County_Property_Tax/General_Property_Tax_Information_and_Links_to_County_Assessors_and_Treasurers/" TargetMode="External"/><Relationship Id="rId40" Type="http://schemas.openxmlformats.org/officeDocument/2006/relationships/hyperlink" Target="http://orps1.orpts.ny.gov/cfapps/MuniPro/" TargetMode="External"/><Relationship Id="rId5" Type="http://schemas.openxmlformats.org/officeDocument/2006/relationships/hyperlink" Target="https://assessment.cot.tn.gov/RE_Assessment/" TargetMode="External"/><Relationship Id="rId15" Type="http://schemas.openxmlformats.org/officeDocument/2006/relationships/hyperlink" Target="http://opendata.firstmap.delaware.gov/datasets/delaware-state-parcels" TargetMode="External"/><Relationship Id="rId23" Type="http://schemas.openxmlformats.org/officeDocument/2006/relationships/hyperlink" Target="http://iowaassessors.com/" TargetMode="External"/><Relationship Id="rId28" Type="http://schemas.openxmlformats.org/officeDocument/2006/relationships/hyperlink" Target="http://minnesotaassessors.com/" TargetMode="External"/><Relationship Id="rId36" Type="http://schemas.openxmlformats.org/officeDocument/2006/relationships/hyperlink" Target="http://tscmaps.com/pg/state-of-mississippi/" TargetMode="External"/><Relationship Id="rId10" Type="http://schemas.openxmlformats.org/officeDocument/2006/relationships/hyperlink" Target="https://data.colorado.gov/browse?tags=cadastral" TargetMode="External"/><Relationship Id="rId19" Type="http://schemas.openxmlformats.org/officeDocument/2006/relationships/hyperlink" Target="http://www.ormap.net/index.cfm?opt=maplist" TargetMode="External"/><Relationship Id="rId31" Type="http://schemas.openxmlformats.org/officeDocument/2006/relationships/hyperlink" Target="http://www.qpublic.net/la/Louisiana-map.html" TargetMode="External"/><Relationship Id="rId44" Type="http://schemas.openxmlformats.org/officeDocument/2006/relationships/comments" Target="../comments5.xml"/><Relationship Id="rId4" Type="http://schemas.openxmlformats.org/officeDocument/2006/relationships/hyperlink" Target="http://svc.mt.gov/msl/mtcadastral" TargetMode="External"/><Relationship Id="rId9" Type="http://schemas.openxmlformats.org/officeDocument/2006/relationships/hyperlink" Target="https://www.ca.gov/" TargetMode="External"/><Relationship Id="rId14" Type="http://schemas.openxmlformats.org/officeDocument/2006/relationships/hyperlink" Target="https://www.ct.gov/gis/cwp/view.asp?a=3034&amp;q=400016" TargetMode="External"/><Relationship Id="rId22" Type="http://schemas.openxmlformats.org/officeDocument/2006/relationships/hyperlink" Target="https://www.in.gov/dlgf/2339.htm" TargetMode="External"/><Relationship Id="rId27" Type="http://schemas.openxmlformats.org/officeDocument/2006/relationships/hyperlink" Target="http://missouriassessors.com/" TargetMode="External"/><Relationship Id="rId30" Type="http://schemas.openxmlformats.org/officeDocument/2006/relationships/hyperlink" Target="http://www.kypvas.com/" TargetMode="External"/><Relationship Id="rId35" Type="http://schemas.openxmlformats.org/officeDocument/2006/relationships/hyperlink" Target="https://bsaonline.com/MunicipalDirectory/" TargetMode="External"/><Relationship Id="rId43"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pageSetUpPr fitToPage="1"/>
  </sheetPr>
  <dimension ref="A1:V68"/>
  <sheetViews>
    <sheetView showGridLines="0" tabSelected="1" zoomScale="70" zoomScaleNormal="70" workbookViewId="0">
      <selection activeCell="C11" sqref="C11"/>
    </sheetView>
  </sheetViews>
  <sheetFormatPr defaultRowHeight="15" x14ac:dyDescent="0.25"/>
  <cols>
    <col min="1" max="1" width="8.7109375" style="3" customWidth="1"/>
    <col min="2" max="2" width="20.7109375" customWidth="1"/>
    <col min="3" max="3" width="17.7109375" style="2" customWidth="1"/>
    <col min="4" max="4" width="12.7109375" customWidth="1"/>
    <col min="5" max="5" width="16.7109375" style="6" customWidth="1"/>
    <col min="6" max="6" width="7.7109375" style="3" customWidth="1"/>
    <col min="7" max="7" width="4.7109375" style="3" customWidth="1"/>
    <col min="8" max="8" width="20.7109375" style="3" customWidth="1"/>
    <col min="9" max="9" width="12.7109375" style="3" customWidth="1"/>
    <col min="10" max="10" width="13.7109375" style="3" customWidth="1"/>
    <col min="11" max="11" width="8.7109375" style="3" customWidth="1"/>
    <col min="12" max="13" width="5.7109375" style="3" customWidth="1"/>
    <col min="14" max="15" width="20.7109375" style="3" customWidth="1"/>
    <col min="16" max="16" width="26.7109375" style="3" customWidth="1"/>
    <col min="17" max="17" width="18.7109375" style="3" customWidth="1"/>
    <col min="18" max="18" width="8.7109375" style="6" customWidth="1"/>
    <col min="19" max="19" width="8.85546875" style="1" customWidth="1"/>
    <col min="20" max="21" width="8.85546875" style="6"/>
  </cols>
  <sheetData>
    <row r="1" spans="1:22" ht="15" customHeight="1" x14ac:dyDescent="0.25">
      <c r="A1" s="67"/>
      <c r="B1" s="68"/>
      <c r="C1" s="68"/>
      <c r="D1" s="68"/>
      <c r="E1" s="68"/>
      <c r="F1" s="68"/>
      <c r="G1" s="68"/>
      <c r="H1" s="324" t="s">
        <v>168</v>
      </c>
      <c r="I1" s="324"/>
      <c r="J1" s="324"/>
      <c r="K1" s="324"/>
      <c r="L1" s="324"/>
      <c r="M1" s="324"/>
      <c r="N1" s="324"/>
      <c r="O1" s="324"/>
      <c r="P1" s="68"/>
      <c r="Q1" s="68"/>
      <c r="R1" s="69"/>
      <c r="S1" s="9"/>
      <c r="T1" s="1"/>
      <c r="U1" s="1"/>
    </row>
    <row r="2" spans="1:22" ht="19.899999999999999" customHeight="1" thickBot="1" x14ac:dyDescent="0.4">
      <c r="A2" s="70"/>
      <c r="B2" s="51" t="s">
        <v>12</v>
      </c>
      <c r="C2" s="51" t="s">
        <v>13</v>
      </c>
      <c r="D2" s="23" t="s">
        <v>14</v>
      </c>
      <c r="E2" s="22"/>
      <c r="F2" s="22"/>
      <c r="G2" s="22"/>
      <c r="H2" s="325"/>
      <c r="I2" s="325"/>
      <c r="J2" s="325"/>
      <c r="K2" s="325"/>
      <c r="L2" s="325"/>
      <c r="M2" s="325"/>
      <c r="N2" s="325"/>
      <c r="O2" s="325"/>
      <c r="P2" s="22"/>
      <c r="Q2" s="22"/>
      <c r="R2" s="71"/>
      <c r="S2" s="9"/>
      <c r="T2" s="1"/>
      <c r="U2" s="1"/>
    </row>
    <row r="3" spans="1:22" s="1" customFormat="1" ht="22.15" customHeight="1" thickBot="1" x14ac:dyDescent="0.4">
      <c r="A3" s="72"/>
      <c r="B3" s="318">
        <v>43604</v>
      </c>
      <c r="C3" s="316">
        <v>0</v>
      </c>
      <c r="D3" s="28" t="s">
        <v>25</v>
      </c>
      <c r="E3" s="73"/>
      <c r="F3" s="73"/>
      <c r="G3" s="73">
        <f>AVERAGE(SMALL(C3:C14,{1;2}))</f>
        <v>0</v>
      </c>
      <c r="H3" s="73" t="str">
        <f t="shared" ref="H3:H14" si="0">TEXT(B3,"mmmm")</f>
        <v>May</v>
      </c>
      <c r="I3" s="73">
        <f t="shared" ref="I3:I14" si="1">MONTH(DATEVALUE(H3&amp;" 1"))</f>
        <v>5</v>
      </c>
      <c r="J3" s="73"/>
      <c r="K3" s="73"/>
      <c r="L3" s="73"/>
      <c r="M3" s="73"/>
      <c r="N3" s="73"/>
      <c r="O3" s="73"/>
      <c r="P3" s="73"/>
      <c r="Q3" s="73"/>
      <c r="R3" s="74"/>
      <c r="S3" s="173"/>
    </row>
    <row r="4" spans="1:22" s="1" customFormat="1" ht="22.15" customHeight="1" thickBot="1" x14ac:dyDescent="0.4">
      <c r="A4" s="75"/>
      <c r="B4" s="40">
        <f t="shared" ref="B4:B14" si="2">DATE(YEAR(B3),MONTH(B3)-1,1)</f>
        <v>43556</v>
      </c>
      <c r="C4" s="317">
        <v>0</v>
      </c>
      <c r="D4" s="29" t="s">
        <v>25</v>
      </c>
      <c r="E4" s="76"/>
      <c r="F4" s="76"/>
      <c r="G4" s="76">
        <f>AVERAGE(SMALL(C3:C14,{1;2}))</f>
        <v>0</v>
      </c>
      <c r="H4" s="76" t="str">
        <f t="shared" si="0"/>
        <v>April</v>
      </c>
      <c r="I4" s="76">
        <f t="shared" si="1"/>
        <v>4</v>
      </c>
      <c r="J4" s="76"/>
      <c r="K4" s="76"/>
      <c r="L4" s="76"/>
      <c r="M4" s="76"/>
      <c r="N4" s="76"/>
      <c r="O4" s="76"/>
      <c r="P4" s="76"/>
      <c r="Q4" s="76"/>
      <c r="R4" s="77"/>
    </row>
    <row r="5" spans="1:22" s="1" customFormat="1" ht="22.15" customHeight="1" thickBot="1" x14ac:dyDescent="0.4">
      <c r="A5" s="78"/>
      <c r="B5" s="41">
        <f t="shared" si="2"/>
        <v>43525</v>
      </c>
      <c r="C5" s="317">
        <v>0</v>
      </c>
      <c r="D5" s="30" t="s">
        <v>25</v>
      </c>
      <c r="E5" s="79"/>
      <c r="F5" s="79"/>
      <c r="G5" s="79">
        <f>AVERAGE(SMALL(C3:C14,{1;2}))</f>
        <v>0</v>
      </c>
      <c r="H5" s="79" t="str">
        <f t="shared" si="0"/>
        <v>March</v>
      </c>
      <c r="I5" s="79">
        <f t="shared" si="1"/>
        <v>3</v>
      </c>
      <c r="J5" s="79"/>
      <c r="K5" s="79"/>
      <c r="L5" s="79"/>
      <c r="M5" s="79"/>
      <c r="N5" s="79"/>
      <c r="O5" s="79"/>
      <c r="P5" s="79"/>
      <c r="Q5" s="79"/>
      <c r="R5" s="80"/>
    </row>
    <row r="6" spans="1:22" s="1" customFormat="1" ht="22.15" customHeight="1" thickBot="1" x14ac:dyDescent="0.4">
      <c r="A6" s="81"/>
      <c r="B6" s="42">
        <f t="shared" si="2"/>
        <v>43497</v>
      </c>
      <c r="C6" s="317">
        <v>0</v>
      </c>
      <c r="D6" s="31" t="s">
        <v>25</v>
      </c>
      <c r="E6" s="82"/>
      <c r="F6" s="82"/>
      <c r="G6" s="82">
        <f>AVERAGE(SMALL(C3:C14,{1;2}))</f>
        <v>0</v>
      </c>
      <c r="H6" s="82" t="str">
        <f t="shared" si="0"/>
        <v>February</v>
      </c>
      <c r="I6" s="82">
        <f t="shared" si="1"/>
        <v>2</v>
      </c>
      <c r="J6" s="82"/>
      <c r="K6" s="82"/>
      <c r="L6" s="82"/>
      <c r="M6" s="82"/>
      <c r="N6" s="82"/>
      <c r="O6" s="82"/>
      <c r="P6" s="82"/>
      <c r="Q6" s="82"/>
      <c r="R6" s="83"/>
    </row>
    <row r="7" spans="1:22" s="1" customFormat="1" ht="22.15" customHeight="1" thickBot="1" x14ac:dyDescent="0.4">
      <c r="A7" s="84"/>
      <c r="B7" s="43">
        <f t="shared" si="2"/>
        <v>43466</v>
      </c>
      <c r="C7" s="317">
        <v>0</v>
      </c>
      <c r="D7" s="32" t="s">
        <v>25</v>
      </c>
      <c r="E7" s="85"/>
      <c r="F7" s="85"/>
      <c r="G7" s="85">
        <f>AVERAGE(SMALL(C3:C14,{1;2}))</f>
        <v>0</v>
      </c>
      <c r="H7" s="85" t="str">
        <f t="shared" si="0"/>
        <v>January</v>
      </c>
      <c r="I7" s="85">
        <f t="shared" si="1"/>
        <v>1</v>
      </c>
      <c r="J7" s="85"/>
      <c r="K7" s="85"/>
      <c r="L7" s="85"/>
      <c r="M7" s="85"/>
      <c r="N7" s="85"/>
      <c r="O7" s="85"/>
      <c r="P7" s="85"/>
      <c r="Q7" s="85"/>
      <c r="R7" s="86"/>
    </row>
    <row r="8" spans="1:22" s="1" customFormat="1" ht="22.15" customHeight="1" thickBot="1" x14ac:dyDescent="0.4">
      <c r="A8" s="87"/>
      <c r="B8" s="44">
        <f t="shared" si="2"/>
        <v>43435</v>
      </c>
      <c r="C8" s="317">
        <v>0</v>
      </c>
      <c r="D8" s="33" t="s">
        <v>25</v>
      </c>
      <c r="E8" s="88"/>
      <c r="F8" s="88"/>
      <c r="G8" s="88">
        <f>AVERAGE(SMALL(C3:C14,{1;2}))</f>
        <v>0</v>
      </c>
      <c r="H8" s="88" t="str">
        <f t="shared" si="0"/>
        <v>December</v>
      </c>
      <c r="I8" s="88">
        <f t="shared" si="1"/>
        <v>12</v>
      </c>
      <c r="J8" s="88"/>
      <c r="K8" s="88"/>
      <c r="L8" s="88"/>
      <c r="M8" s="88"/>
      <c r="N8" s="88"/>
      <c r="O8" s="88"/>
      <c r="P8" s="88"/>
      <c r="Q8" s="88"/>
      <c r="R8" s="89"/>
    </row>
    <row r="9" spans="1:22" s="1" customFormat="1" ht="22.15" customHeight="1" thickBot="1" x14ac:dyDescent="0.4">
      <c r="A9" s="90"/>
      <c r="B9" s="45">
        <f t="shared" si="2"/>
        <v>43405</v>
      </c>
      <c r="C9" s="317">
        <v>0</v>
      </c>
      <c r="D9" s="34" t="s">
        <v>25</v>
      </c>
      <c r="E9" s="91"/>
      <c r="F9" s="91"/>
      <c r="G9" s="91">
        <f>AVERAGE(SMALL(C3:C14,{1;2}))</f>
        <v>0</v>
      </c>
      <c r="H9" s="91" t="str">
        <f t="shared" si="0"/>
        <v>November</v>
      </c>
      <c r="I9" s="91">
        <f t="shared" si="1"/>
        <v>11</v>
      </c>
      <c r="J9" s="91"/>
      <c r="K9" s="91"/>
      <c r="L9" s="91"/>
      <c r="M9" s="91"/>
      <c r="N9" s="91"/>
      <c r="O9" s="91"/>
      <c r="P9" s="91"/>
      <c r="Q9" s="91"/>
      <c r="R9" s="92"/>
    </row>
    <row r="10" spans="1:22" s="1" customFormat="1" ht="22.15" customHeight="1" thickBot="1" x14ac:dyDescent="0.4">
      <c r="A10" s="93"/>
      <c r="B10" s="46">
        <f t="shared" si="2"/>
        <v>43374</v>
      </c>
      <c r="C10" s="317">
        <v>0</v>
      </c>
      <c r="D10" s="35" t="s">
        <v>25</v>
      </c>
      <c r="E10" s="94"/>
      <c r="F10" s="94"/>
      <c r="G10" s="94">
        <f>AVERAGE(SMALL(C3:C14,{1;2}))</f>
        <v>0</v>
      </c>
      <c r="H10" s="94" t="str">
        <f t="shared" si="0"/>
        <v>October</v>
      </c>
      <c r="I10" s="94">
        <f t="shared" si="1"/>
        <v>10</v>
      </c>
      <c r="J10" s="94"/>
      <c r="K10" s="94"/>
      <c r="L10" s="94"/>
      <c r="M10" s="94"/>
      <c r="N10" s="94"/>
      <c r="O10" s="94"/>
      <c r="P10" s="94"/>
      <c r="Q10" s="94"/>
      <c r="R10" s="95"/>
    </row>
    <row r="11" spans="1:22" s="1" customFormat="1" ht="22.15" customHeight="1" thickBot="1" x14ac:dyDescent="0.4">
      <c r="A11" s="96"/>
      <c r="B11" s="47">
        <f>DATE(YEAR(B10),MONTH(B10)-1,1)</f>
        <v>43344</v>
      </c>
      <c r="C11" s="317">
        <v>0</v>
      </c>
      <c r="D11" s="36" t="s">
        <v>25</v>
      </c>
      <c r="E11" s="97"/>
      <c r="F11" s="97"/>
      <c r="G11" s="97">
        <f>AVERAGE(SMALL(C3:C14,{1;2}))</f>
        <v>0</v>
      </c>
      <c r="H11" s="97" t="str">
        <f t="shared" si="0"/>
        <v>September</v>
      </c>
      <c r="I11" s="97">
        <f t="shared" si="1"/>
        <v>9</v>
      </c>
      <c r="J11" s="97"/>
      <c r="K11" s="97"/>
      <c r="L11" s="97"/>
      <c r="M11" s="97"/>
      <c r="N11" s="97"/>
      <c r="O11" s="97"/>
      <c r="P11" s="97"/>
      <c r="Q11" s="97"/>
      <c r="R11" s="98"/>
    </row>
    <row r="12" spans="1:22" s="1" customFormat="1" ht="22.15" customHeight="1" thickBot="1" x14ac:dyDescent="0.4">
      <c r="A12" s="99"/>
      <c r="B12" s="48">
        <f t="shared" si="2"/>
        <v>43313</v>
      </c>
      <c r="C12" s="317">
        <v>0</v>
      </c>
      <c r="D12" s="37" t="s">
        <v>25</v>
      </c>
      <c r="E12" s="100"/>
      <c r="F12" s="100"/>
      <c r="G12" s="100">
        <f>AVERAGE(SMALL(C3:C14,{1;2}))</f>
        <v>0</v>
      </c>
      <c r="H12" s="100" t="str">
        <f t="shared" si="0"/>
        <v>August</v>
      </c>
      <c r="I12" s="100">
        <f t="shared" si="1"/>
        <v>8</v>
      </c>
      <c r="J12" s="100"/>
      <c r="K12" s="100"/>
      <c r="L12" s="100"/>
      <c r="M12" s="100"/>
      <c r="N12" s="100"/>
      <c r="O12" s="100"/>
      <c r="P12" s="100"/>
      <c r="Q12" s="100"/>
      <c r="R12" s="101"/>
    </row>
    <row r="13" spans="1:22" s="1" customFormat="1" ht="22.15" customHeight="1" thickBot="1" x14ac:dyDescent="0.4">
      <c r="A13" s="102"/>
      <c r="B13" s="49">
        <f t="shared" si="2"/>
        <v>43282</v>
      </c>
      <c r="C13" s="317">
        <v>0</v>
      </c>
      <c r="D13" s="38" t="s">
        <v>25</v>
      </c>
      <c r="E13" s="103"/>
      <c r="F13" s="103"/>
      <c r="G13" s="103">
        <f>AVERAGE(SMALL(C3:C14,{1;2}))</f>
        <v>0</v>
      </c>
      <c r="H13" s="103" t="str">
        <f t="shared" si="0"/>
        <v>July</v>
      </c>
      <c r="I13" s="103">
        <f t="shared" si="1"/>
        <v>7</v>
      </c>
      <c r="J13" s="103"/>
      <c r="K13" s="103"/>
      <c r="L13" s="103"/>
      <c r="M13" s="103"/>
      <c r="N13" s="103"/>
      <c r="O13" s="103"/>
      <c r="P13" s="103"/>
      <c r="Q13" s="103"/>
      <c r="R13" s="104"/>
    </row>
    <row r="14" spans="1:22" s="1" customFormat="1" ht="22.15" customHeight="1" thickBot="1" x14ac:dyDescent="0.4">
      <c r="A14" s="105"/>
      <c r="B14" s="50">
        <f t="shared" si="2"/>
        <v>43252</v>
      </c>
      <c r="C14" s="317">
        <v>0</v>
      </c>
      <c r="D14" s="39" t="s">
        <v>25</v>
      </c>
      <c r="E14" s="106"/>
      <c r="F14" s="106"/>
      <c r="G14" s="106">
        <f>AVERAGE(SMALL(C3:C14,{1;2}))</f>
        <v>0</v>
      </c>
      <c r="H14" s="106" t="str">
        <f t="shared" si="0"/>
        <v>June</v>
      </c>
      <c r="I14" s="106">
        <f t="shared" si="1"/>
        <v>6</v>
      </c>
      <c r="J14" s="106"/>
      <c r="K14" s="106"/>
      <c r="L14" s="106"/>
      <c r="M14" s="106"/>
      <c r="N14" s="106"/>
      <c r="O14" s="106"/>
      <c r="P14" s="106"/>
      <c r="Q14" s="106"/>
      <c r="R14" s="107"/>
    </row>
    <row r="15" spans="1:22" ht="22.15" customHeight="1" thickBot="1" x14ac:dyDescent="0.4">
      <c r="A15" s="108"/>
      <c r="B15" s="109"/>
      <c r="C15" s="24">
        <f>SUM(C3:C14)</f>
        <v>0</v>
      </c>
      <c r="D15" s="27" t="s">
        <v>7</v>
      </c>
      <c r="E15" s="110"/>
      <c r="F15" s="110"/>
      <c r="G15" s="110"/>
      <c r="H15" s="110"/>
      <c r="I15" s="110"/>
      <c r="J15" s="110"/>
      <c r="K15" s="110"/>
      <c r="L15" s="110"/>
      <c r="M15" s="110"/>
      <c r="N15" s="110"/>
      <c r="O15" s="110"/>
      <c r="P15" s="110"/>
      <c r="Q15" s="110"/>
      <c r="R15" s="111"/>
      <c r="T15" s="1"/>
      <c r="U15" s="1"/>
      <c r="V15" s="5"/>
    </row>
    <row r="16" spans="1:22" ht="22.15" customHeight="1" thickBot="1" x14ac:dyDescent="0.4">
      <c r="A16" s="112"/>
      <c r="B16" s="113"/>
      <c r="C16" s="25">
        <f>AVERAGE(SMALL(C3:C14,{1;2})*12)</f>
        <v>0</v>
      </c>
      <c r="D16" s="25" t="s">
        <v>8</v>
      </c>
      <c r="E16" s="114"/>
      <c r="F16" s="114"/>
      <c r="G16" s="114"/>
      <c r="H16" s="114"/>
      <c r="I16" s="114"/>
      <c r="J16" s="114"/>
      <c r="K16" s="114"/>
      <c r="L16" s="114"/>
      <c r="M16" s="114"/>
      <c r="N16" s="114"/>
      <c r="O16" s="114"/>
      <c r="P16" s="114"/>
      <c r="Q16" s="114"/>
      <c r="R16" s="115"/>
      <c r="T16" s="1"/>
      <c r="U16" s="1"/>
    </row>
    <row r="17" spans="1:21" ht="22.15" customHeight="1" thickBot="1" x14ac:dyDescent="0.4">
      <c r="A17" s="116"/>
      <c r="B17" s="117"/>
      <c r="C17" s="26">
        <f>C15-C16</f>
        <v>0</v>
      </c>
      <c r="D17" s="26" t="s">
        <v>17</v>
      </c>
      <c r="E17" s="118"/>
      <c r="F17" s="118"/>
      <c r="G17" s="118"/>
      <c r="H17" s="118"/>
      <c r="I17" s="118"/>
      <c r="J17" s="118"/>
      <c r="K17" s="118"/>
      <c r="L17" s="118"/>
      <c r="M17" s="118"/>
      <c r="N17" s="118"/>
      <c r="O17" s="118"/>
      <c r="P17" s="118"/>
      <c r="Q17" s="118"/>
      <c r="R17" s="119"/>
      <c r="T17" s="1"/>
      <c r="U17" s="1"/>
    </row>
    <row r="18" spans="1:21" ht="15" customHeight="1" x14ac:dyDescent="0.25">
      <c r="A18" s="120"/>
      <c r="B18" s="121"/>
      <c r="C18" s="121"/>
      <c r="D18" s="121"/>
      <c r="E18" s="121"/>
      <c r="F18" s="121"/>
      <c r="G18" s="121"/>
      <c r="H18" s="121"/>
      <c r="I18" s="121"/>
      <c r="J18" s="121"/>
      <c r="K18" s="121"/>
      <c r="L18" s="121"/>
      <c r="M18" s="121"/>
      <c r="N18" s="121"/>
      <c r="O18" s="121"/>
      <c r="P18" s="121"/>
      <c r="Q18" s="121"/>
      <c r="R18" s="122"/>
      <c r="T18" s="1"/>
      <c r="U18" s="1"/>
    </row>
    <row r="19" spans="1:21" ht="22.15" customHeight="1" thickBot="1" x14ac:dyDescent="0.4">
      <c r="A19" s="123"/>
      <c r="B19" s="124" t="s">
        <v>162</v>
      </c>
      <c r="C19" s="125"/>
      <c r="D19" s="125"/>
      <c r="E19" s="125"/>
      <c r="F19" s="125"/>
      <c r="G19" s="124"/>
      <c r="H19" s="124" t="s">
        <v>15</v>
      </c>
      <c r="I19" s="125"/>
      <c r="J19" s="125"/>
      <c r="K19" s="125"/>
      <c r="L19" s="125"/>
      <c r="M19" s="125"/>
      <c r="N19" s="124" t="s">
        <v>23</v>
      </c>
      <c r="O19" s="125"/>
      <c r="P19" s="125"/>
      <c r="Q19" s="125"/>
      <c r="R19" s="126"/>
      <c r="T19" s="1"/>
      <c r="U19" s="1"/>
    </row>
    <row r="20" spans="1:21" ht="30" customHeight="1" thickBot="1" x14ac:dyDescent="0.4">
      <c r="A20" s="127"/>
      <c r="B20" s="278" t="s">
        <v>10</v>
      </c>
      <c r="C20" s="319">
        <v>1200</v>
      </c>
      <c r="D20" s="12" t="s">
        <v>4</v>
      </c>
      <c r="E20" s="13" t="s">
        <v>2</v>
      </c>
      <c r="F20" s="128" t="s">
        <v>9</v>
      </c>
      <c r="G20" s="129"/>
      <c r="H20" s="11" t="s">
        <v>4</v>
      </c>
      <c r="I20" s="328" t="s">
        <v>159</v>
      </c>
      <c r="J20" s="329"/>
      <c r="K20" s="128" t="s">
        <v>0</v>
      </c>
      <c r="L20" s="129"/>
      <c r="M20" s="129"/>
      <c r="N20" s="276" t="s">
        <v>20</v>
      </c>
      <c r="O20" s="321" t="s">
        <v>31</v>
      </c>
      <c r="P20" s="11" t="s">
        <v>163</v>
      </c>
      <c r="Q20" s="128" t="s">
        <v>25</v>
      </c>
      <c r="R20" s="130"/>
    </row>
    <row r="21" spans="1:21" ht="30" customHeight="1" thickBot="1" x14ac:dyDescent="0.3">
      <c r="A21" s="131"/>
      <c r="B21" s="275" t="s">
        <v>16</v>
      </c>
      <c r="C21" s="320">
        <v>8167</v>
      </c>
      <c r="D21" s="15" t="s">
        <v>5</v>
      </c>
      <c r="E21" s="16" t="s">
        <v>3</v>
      </c>
      <c r="F21" s="322">
        <f>C22/C21/C20</f>
        <v>0</v>
      </c>
      <c r="G21" s="131"/>
      <c r="H21" s="14" t="s">
        <v>5</v>
      </c>
      <c r="I21" s="330" t="s">
        <v>161</v>
      </c>
      <c r="J21" s="331"/>
      <c r="K21" s="7">
        <f>C16</f>
        <v>0</v>
      </c>
      <c r="L21" s="132"/>
      <c r="M21" s="132"/>
      <c r="N21" s="275" t="s">
        <v>21</v>
      </c>
      <c r="O21" s="321" t="s">
        <v>32</v>
      </c>
      <c r="P21" s="14" t="s">
        <v>164</v>
      </c>
      <c r="Q21" s="286">
        <f>IF(MONTH(DATEVALUE(O20&amp;" 1"))&gt;MONTH(DATEVALUE(O21&amp;" 1")), SUMIFS(C3:C14, I3:I14, "&gt;="&amp;MONTH(DATEVALUE(O20&amp;" 1")))+SUMIFS(C3:C14, I3:I14, "&lt;="&amp;MONTH(DATEVALUE(O21&amp;" 1"))), (SUMIFS(C3:C14, I3:I14, "&gt;="&amp;MONTH(DATEVALUE(O20&amp;" 1")))+SUMIFS(C3:C14, I3:I14, "&lt;="&amp;MONTH(DATEVALUE(O21&amp;" 1"))))-SUM(C3:C14))-(MOD(MONTH(DATEVALUE(O21&amp;" 1"))-MONTH(DATEVALUE(O20&amp;" 1")),12)+1)*G3</f>
        <v>0</v>
      </c>
      <c r="R21" s="133"/>
    </row>
    <row r="22" spans="1:21" ht="30" customHeight="1" thickBot="1" x14ac:dyDescent="0.3">
      <c r="A22" s="134"/>
      <c r="B22" s="287" t="s">
        <v>11</v>
      </c>
      <c r="C22" s="277">
        <f>SUM(C15*4312,'Gas Consumption'!C15*100000,'Propane Consumption'!C15*92000,'Fuel Oil Consumption'!C15*139000,'Wood Consumption'!D5*15000000,'Wood Consumption'!D6*20000000,'Wood Consumption'!D7*16000000)</f>
        <v>0</v>
      </c>
      <c r="D22" s="18" t="s">
        <v>6</v>
      </c>
      <c r="E22" s="17" t="s">
        <v>1</v>
      </c>
      <c r="F22" s="135"/>
      <c r="G22" s="135"/>
      <c r="H22" s="19" t="s">
        <v>6</v>
      </c>
      <c r="I22" s="332" t="s">
        <v>160</v>
      </c>
      <c r="J22" s="333"/>
      <c r="K22" s="135"/>
      <c r="L22" s="135"/>
      <c r="M22" s="135"/>
      <c r="N22" s="135"/>
      <c r="O22" s="135"/>
      <c r="P22" s="19" t="s">
        <v>165</v>
      </c>
      <c r="Q22" s="135"/>
      <c r="R22" s="136"/>
    </row>
    <row r="23" spans="1:21" ht="30" customHeight="1" thickBot="1" x14ac:dyDescent="0.4">
      <c r="A23" s="140"/>
      <c r="B23" s="53"/>
      <c r="C23" s="53"/>
      <c r="D23" s="53"/>
      <c r="E23" s="52" t="s">
        <v>26</v>
      </c>
      <c r="F23" s="52"/>
      <c r="G23" s="53"/>
      <c r="H23" s="53"/>
      <c r="I23" s="53"/>
      <c r="J23" s="53"/>
      <c r="K23" s="53"/>
      <c r="L23" s="53"/>
      <c r="M23" s="53"/>
      <c r="N23" s="52" t="s">
        <v>22</v>
      </c>
      <c r="O23" s="53"/>
      <c r="P23" s="53"/>
      <c r="Q23" s="53"/>
      <c r="R23" s="141"/>
      <c r="T23" s="1"/>
      <c r="U23" s="1"/>
    </row>
    <row r="24" spans="1:21" ht="15" customHeight="1" x14ac:dyDescent="0.25">
      <c r="A24" s="142"/>
      <c r="B24" s="334"/>
      <c r="C24" s="335"/>
      <c r="D24" s="335"/>
      <c r="E24" s="335"/>
      <c r="F24" s="335"/>
      <c r="G24" s="335"/>
      <c r="H24" s="335"/>
      <c r="I24" s="335"/>
      <c r="J24" s="335"/>
      <c r="K24" s="335"/>
      <c r="L24" s="336"/>
      <c r="M24" s="143"/>
      <c r="N24" s="343" t="s">
        <v>18</v>
      </c>
      <c r="O24" s="347" t="s">
        <v>33</v>
      </c>
      <c r="P24" s="349" t="s">
        <v>24</v>
      </c>
      <c r="Q24" s="355" t="s">
        <v>25</v>
      </c>
      <c r="R24" s="144"/>
      <c r="T24" s="1"/>
      <c r="U24" s="1"/>
    </row>
    <row r="25" spans="1:21" ht="15" customHeight="1" thickBot="1" x14ac:dyDescent="0.3">
      <c r="A25" s="145"/>
      <c r="B25" s="337"/>
      <c r="C25" s="338"/>
      <c r="D25" s="338"/>
      <c r="E25" s="338"/>
      <c r="F25" s="338"/>
      <c r="G25" s="338"/>
      <c r="H25" s="338"/>
      <c r="I25" s="338"/>
      <c r="J25" s="338"/>
      <c r="K25" s="338"/>
      <c r="L25" s="339"/>
      <c r="M25" s="146"/>
      <c r="N25" s="344"/>
      <c r="O25" s="348"/>
      <c r="P25" s="350"/>
      <c r="Q25" s="356"/>
      <c r="R25" s="147"/>
      <c r="T25" s="1"/>
      <c r="U25" s="1"/>
    </row>
    <row r="26" spans="1:21" ht="15" customHeight="1" x14ac:dyDescent="0.25">
      <c r="A26" s="148"/>
      <c r="B26" s="337"/>
      <c r="C26" s="338"/>
      <c r="D26" s="338"/>
      <c r="E26" s="338"/>
      <c r="F26" s="338"/>
      <c r="G26" s="338"/>
      <c r="H26" s="338"/>
      <c r="I26" s="338"/>
      <c r="J26" s="338"/>
      <c r="K26" s="338"/>
      <c r="L26" s="339"/>
      <c r="M26" s="21"/>
      <c r="N26" s="351" t="s">
        <v>19</v>
      </c>
      <c r="O26" s="347" t="s">
        <v>34</v>
      </c>
      <c r="P26" s="353" t="s">
        <v>49</v>
      </c>
      <c r="Q26" s="326">
        <f>IF(MONTH(DATEVALUE(O24&amp;" 1"))&gt;MONTH(DATEVALUE(O26&amp;" 1")), SUMIFS(C3:C14, I3:I14, "&gt;="&amp;MONTH(DATEVALUE(O24&amp;" 1")))+SUMIFS(C3:C14, I3:I14, "&lt;="&amp;MONTH(DATEVALUE(O26&amp;" 1"))), (SUMIFS(C3:C14, I3:I14, "&gt;="&amp;MONTH(DATEVALUE(O24&amp;" 1")))+SUMIFS(C3:C14, I3:I14, "&lt;="&amp;MONTH(DATEVALUE(O26&amp;" 1"))))-SUM(C3:C14))-(MOD(MONTH(DATEVALUE(O26&amp;" 1"))-MONTH(DATEVALUE(O24&amp;" 1")),12)+1)*G3</f>
        <v>0</v>
      </c>
      <c r="R26" s="149"/>
      <c r="T26" s="1"/>
      <c r="U26" s="1"/>
    </row>
    <row r="27" spans="1:21" ht="15" customHeight="1" thickBot="1" x14ac:dyDescent="0.3">
      <c r="A27" s="150"/>
      <c r="B27" s="337"/>
      <c r="C27" s="338"/>
      <c r="D27" s="338"/>
      <c r="E27" s="338"/>
      <c r="F27" s="338"/>
      <c r="G27" s="338"/>
      <c r="H27" s="338"/>
      <c r="I27" s="338"/>
      <c r="J27" s="338"/>
      <c r="K27" s="338"/>
      <c r="L27" s="339"/>
      <c r="M27" s="20"/>
      <c r="N27" s="352"/>
      <c r="O27" s="348"/>
      <c r="P27" s="354"/>
      <c r="Q27" s="327"/>
      <c r="R27" s="151"/>
      <c r="T27" s="1"/>
      <c r="U27" s="1"/>
    </row>
    <row r="28" spans="1:21" ht="15" customHeight="1" x14ac:dyDescent="0.25">
      <c r="A28" s="152"/>
      <c r="B28" s="337"/>
      <c r="C28" s="338"/>
      <c r="D28" s="338"/>
      <c r="E28" s="338"/>
      <c r="F28" s="338"/>
      <c r="G28" s="338"/>
      <c r="H28" s="338"/>
      <c r="I28" s="338"/>
      <c r="J28" s="338"/>
      <c r="K28" s="338"/>
      <c r="L28" s="339"/>
      <c r="M28" s="153"/>
      <c r="N28" s="153"/>
      <c r="O28" s="153"/>
      <c r="P28" s="345" t="s">
        <v>50</v>
      </c>
      <c r="Q28" s="153"/>
      <c r="R28" s="154"/>
      <c r="T28" s="1"/>
      <c r="U28" s="1"/>
    </row>
    <row r="29" spans="1:21" ht="15" customHeight="1" thickBot="1" x14ac:dyDescent="0.3">
      <c r="A29" s="155"/>
      <c r="B29" s="337"/>
      <c r="C29" s="338"/>
      <c r="D29" s="338"/>
      <c r="E29" s="338"/>
      <c r="F29" s="338"/>
      <c r="G29" s="338"/>
      <c r="H29" s="338"/>
      <c r="I29" s="338"/>
      <c r="J29" s="338"/>
      <c r="K29" s="338"/>
      <c r="L29" s="339"/>
      <c r="M29" s="156"/>
      <c r="N29" s="156"/>
      <c r="O29" s="156"/>
      <c r="P29" s="346"/>
      <c r="Q29" s="156"/>
      <c r="R29" s="157"/>
      <c r="T29" s="1"/>
      <c r="U29" s="1"/>
    </row>
    <row r="30" spans="1:21" ht="15" customHeight="1" x14ac:dyDescent="0.25">
      <c r="A30" s="54"/>
      <c r="B30" s="337"/>
      <c r="C30" s="338"/>
      <c r="D30" s="338"/>
      <c r="E30" s="338"/>
      <c r="F30" s="338"/>
      <c r="G30" s="338"/>
      <c r="H30" s="338"/>
      <c r="I30" s="338"/>
      <c r="J30" s="338"/>
      <c r="K30" s="338"/>
      <c r="L30" s="339"/>
      <c r="M30" s="158"/>
      <c r="N30" s="158"/>
      <c r="O30" s="158"/>
      <c r="P30" s="158"/>
      <c r="Q30" s="158"/>
      <c r="R30" s="55"/>
      <c r="T30" s="1"/>
      <c r="U30" s="1"/>
    </row>
    <row r="31" spans="1:21" ht="15" customHeight="1" x14ac:dyDescent="0.25">
      <c r="A31" s="56"/>
      <c r="B31" s="337"/>
      <c r="C31" s="338"/>
      <c r="D31" s="338"/>
      <c r="E31" s="338"/>
      <c r="F31" s="338"/>
      <c r="G31" s="338"/>
      <c r="H31" s="338"/>
      <c r="I31" s="338"/>
      <c r="J31" s="338"/>
      <c r="K31" s="338"/>
      <c r="L31" s="339"/>
      <c r="M31" s="159"/>
      <c r="N31" s="159"/>
      <c r="O31" s="159"/>
      <c r="P31" s="159"/>
      <c r="Q31" s="159"/>
      <c r="R31" s="57"/>
      <c r="T31" s="1"/>
      <c r="U31" s="1"/>
    </row>
    <row r="32" spans="1:21" ht="15" customHeight="1" x14ac:dyDescent="0.25">
      <c r="A32" s="58"/>
      <c r="B32" s="337"/>
      <c r="C32" s="338"/>
      <c r="D32" s="338"/>
      <c r="E32" s="338"/>
      <c r="F32" s="338"/>
      <c r="G32" s="338"/>
      <c r="H32" s="338"/>
      <c r="I32" s="338"/>
      <c r="J32" s="338"/>
      <c r="K32" s="338"/>
      <c r="L32" s="339"/>
      <c r="M32" s="160"/>
      <c r="N32" s="160"/>
      <c r="O32" s="160"/>
      <c r="P32" s="160"/>
      <c r="Q32" s="160"/>
      <c r="R32" s="59"/>
      <c r="T32" s="1"/>
      <c r="U32" s="1"/>
    </row>
    <row r="33" spans="1:21" ht="15" customHeight="1" x14ac:dyDescent="0.25">
      <c r="A33" s="60"/>
      <c r="B33" s="337"/>
      <c r="C33" s="338"/>
      <c r="D33" s="338"/>
      <c r="E33" s="338"/>
      <c r="F33" s="338"/>
      <c r="G33" s="338"/>
      <c r="H33" s="338"/>
      <c r="I33" s="338"/>
      <c r="J33" s="338"/>
      <c r="K33" s="338"/>
      <c r="L33" s="339"/>
      <c r="M33" s="161"/>
      <c r="N33" s="161"/>
      <c r="O33" s="161"/>
      <c r="P33" s="161"/>
      <c r="Q33" s="161"/>
      <c r="R33" s="61"/>
      <c r="T33" s="1"/>
      <c r="U33" s="1"/>
    </row>
    <row r="34" spans="1:21" ht="15" customHeight="1" x14ac:dyDescent="0.25">
      <c r="A34" s="62"/>
      <c r="B34" s="337"/>
      <c r="C34" s="338"/>
      <c r="D34" s="338"/>
      <c r="E34" s="338"/>
      <c r="F34" s="338"/>
      <c r="G34" s="338"/>
      <c r="H34" s="338"/>
      <c r="I34" s="338"/>
      <c r="J34" s="338"/>
      <c r="K34" s="338"/>
      <c r="L34" s="339"/>
      <c r="M34" s="162"/>
      <c r="N34" s="162"/>
      <c r="O34" s="162"/>
      <c r="P34" s="162"/>
      <c r="Q34" s="162"/>
      <c r="R34" s="63"/>
      <c r="T34" s="1"/>
      <c r="U34" s="1"/>
    </row>
    <row r="35" spans="1:21" ht="15" customHeight="1" x14ac:dyDescent="0.25">
      <c r="A35" s="64"/>
      <c r="B35" s="337"/>
      <c r="C35" s="338"/>
      <c r="D35" s="338"/>
      <c r="E35" s="338"/>
      <c r="F35" s="338"/>
      <c r="G35" s="338"/>
      <c r="H35" s="338"/>
      <c r="I35" s="338"/>
      <c r="J35" s="338"/>
      <c r="K35" s="338"/>
      <c r="L35" s="339"/>
      <c r="M35" s="163"/>
      <c r="N35" s="163"/>
      <c r="O35" s="163"/>
      <c r="P35" s="163"/>
      <c r="Q35" s="163"/>
      <c r="R35" s="65"/>
      <c r="T35" s="1"/>
      <c r="U35" s="1"/>
    </row>
    <row r="36" spans="1:21" ht="15" customHeight="1" thickBot="1" x14ac:dyDescent="0.3">
      <c r="A36" s="164"/>
      <c r="B36" s="340"/>
      <c r="C36" s="341"/>
      <c r="D36" s="341"/>
      <c r="E36" s="341"/>
      <c r="F36" s="341"/>
      <c r="G36" s="341"/>
      <c r="H36" s="341"/>
      <c r="I36" s="341"/>
      <c r="J36" s="341"/>
      <c r="K36" s="341"/>
      <c r="L36" s="342"/>
      <c r="M36" s="165"/>
      <c r="N36" s="165"/>
      <c r="O36" s="165"/>
      <c r="P36" s="165"/>
      <c r="Q36" s="165"/>
      <c r="R36" s="166"/>
      <c r="T36" s="1"/>
      <c r="U36" s="1"/>
    </row>
    <row r="37" spans="1:21" ht="15" customHeight="1" x14ac:dyDescent="0.25">
      <c r="A37" s="167"/>
      <c r="B37" s="168"/>
      <c r="C37" s="168"/>
      <c r="D37" s="168"/>
      <c r="E37" s="168"/>
      <c r="F37" s="168"/>
      <c r="G37" s="168"/>
      <c r="H37" s="168"/>
      <c r="I37" s="168"/>
      <c r="J37" s="168"/>
      <c r="K37" s="168"/>
      <c r="L37" s="168"/>
      <c r="M37" s="168"/>
      <c r="N37" s="168"/>
      <c r="O37" s="168"/>
      <c r="P37" s="168"/>
      <c r="Q37" s="168"/>
      <c r="R37" s="169"/>
      <c r="T37" s="1"/>
      <c r="U37" s="1"/>
    </row>
    <row r="38" spans="1:21" ht="15" customHeight="1" thickBot="1" x14ac:dyDescent="0.3">
      <c r="A38" s="170"/>
      <c r="B38" s="171"/>
      <c r="C38" s="171"/>
      <c r="D38" s="171"/>
      <c r="E38" s="171"/>
      <c r="F38" s="171"/>
      <c r="G38" s="171"/>
      <c r="H38" s="171"/>
      <c r="I38" s="171"/>
      <c r="J38" s="171"/>
      <c r="K38" s="171"/>
      <c r="L38" s="171"/>
      <c r="M38" s="171"/>
      <c r="N38" s="171"/>
      <c r="O38" s="171"/>
      <c r="P38" s="171"/>
      <c r="Q38" s="171"/>
      <c r="R38" s="172"/>
      <c r="T38" s="1"/>
      <c r="U38" s="1"/>
    </row>
    <row r="39" spans="1:21" x14ac:dyDescent="0.25">
      <c r="A39" s="1"/>
      <c r="B39" s="1"/>
      <c r="C39" s="1"/>
      <c r="D39" s="1"/>
      <c r="E39" s="1"/>
      <c r="F39" s="1"/>
      <c r="G39" s="1"/>
      <c r="H39" s="1"/>
      <c r="I39" s="1"/>
      <c r="J39" s="1"/>
      <c r="K39" s="1"/>
      <c r="L39" s="1"/>
      <c r="M39" s="1"/>
      <c r="N39" s="1"/>
      <c r="O39" s="1"/>
      <c r="P39" s="1"/>
      <c r="Q39" s="1"/>
      <c r="R39" s="1"/>
      <c r="T39" s="1"/>
      <c r="U39" s="1"/>
    </row>
    <row r="40" spans="1:21" x14ac:dyDescent="0.25">
      <c r="A40" s="1"/>
      <c r="B40" s="9"/>
      <c r="C40" s="1"/>
      <c r="D40" s="9"/>
      <c r="E40" s="9"/>
      <c r="F40" s="9"/>
      <c r="G40" s="9"/>
      <c r="H40" s="9"/>
      <c r="I40" s="9"/>
      <c r="J40" s="9"/>
      <c r="K40" s="9"/>
      <c r="L40" s="9"/>
      <c r="M40" s="1"/>
      <c r="N40" s="1"/>
      <c r="O40" s="1"/>
      <c r="P40" s="1"/>
      <c r="Q40" s="1"/>
      <c r="R40" s="1"/>
      <c r="T40" s="1"/>
      <c r="U40" s="1"/>
    </row>
    <row r="41" spans="1:21" x14ac:dyDescent="0.25">
      <c r="A41" s="1"/>
      <c r="B41" s="9"/>
      <c r="C41" s="10"/>
      <c r="D41" s="9"/>
      <c r="E41" s="9"/>
      <c r="F41" s="9"/>
      <c r="G41" s="9"/>
      <c r="H41" s="9"/>
      <c r="I41" s="9"/>
      <c r="J41" s="9"/>
      <c r="K41" s="9"/>
      <c r="L41" s="9"/>
      <c r="M41" s="1"/>
      <c r="N41" s="1"/>
      <c r="O41" s="1"/>
      <c r="P41" s="1"/>
      <c r="Q41" s="1"/>
      <c r="R41" s="1"/>
      <c r="T41" s="1"/>
      <c r="U41" s="1"/>
    </row>
    <row r="42" spans="1:21" x14ac:dyDescent="0.25">
      <c r="A42" s="1"/>
      <c r="B42" s="9"/>
      <c r="C42" s="10"/>
      <c r="D42" s="9"/>
      <c r="E42" s="9"/>
      <c r="F42" s="9"/>
      <c r="G42" s="9"/>
      <c r="H42" s="9"/>
      <c r="I42" s="9"/>
      <c r="J42" s="9"/>
      <c r="K42" s="9"/>
      <c r="L42" s="9"/>
      <c r="M42" s="1"/>
      <c r="N42" s="1"/>
      <c r="O42" s="1"/>
      <c r="P42" s="1"/>
      <c r="Q42" s="1"/>
      <c r="R42" s="1"/>
      <c r="T42" s="1"/>
      <c r="U42" s="1"/>
    </row>
    <row r="43" spans="1:21" x14ac:dyDescent="0.25">
      <c r="A43" s="1"/>
      <c r="B43" s="9"/>
      <c r="C43" s="10"/>
      <c r="D43" s="9"/>
      <c r="E43" s="9"/>
      <c r="F43" s="9"/>
      <c r="G43" s="9"/>
      <c r="H43" s="9"/>
      <c r="I43" s="9"/>
      <c r="J43" s="9"/>
      <c r="K43" s="9"/>
      <c r="L43" s="9"/>
      <c r="M43" s="1"/>
      <c r="N43" s="1"/>
      <c r="O43" s="1"/>
      <c r="P43" s="1"/>
      <c r="Q43" s="1"/>
      <c r="R43" s="1"/>
      <c r="T43" s="1"/>
      <c r="U43" s="1"/>
    </row>
    <row r="44" spans="1:21" x14ac:dyDescent="0.25">
      <c r="A44" s="1"/>
      <c r="B44" s="9"/>
      <c r="C44" s="10"/>
      <c r="D44" s="9"/>
      <c r="E44" s="9"/>
      <c r="F44" s="9"/>
      <c r="G44" s="9"/>
      <c r="H44" s="9"/>
      <c r="I44" s="9"/>
      <c r="J44" s="9"/>
      <c r="K44" s="9"/>
      <c r="L44" s="9"/>
      <c r="M44" s="1"/>
      <c r="N44" s="1"/>
      <c r="O44" s="1"/>
      <c r="P44" s="1"/>
      <c r="Q44" s="1"/>
      <c r="R44" s="1"/>
      <c r="T44" s="1"/>
      <c r="U44" s="1"/>
    </row>
    <row r="45" spans="1:21" x14ac:dyDescent="0.25">
      <c r="A45" s="1"/>
      <c r="B45" s="9"/>
      <c r="C45" s="10"/>
      <c r="D45" s="9"/>
      <c r="E45" s="9"/>
      <c r="F45" s="9"/>
      <c r="G45" s="9"/>
      <c r="H45" s="9"/>
      <c r="I45" s="9"/>
      <c r="J45" s="9"/>
      <c r="K45" s="9"/>
      <c r="L45" s="9"/>
      <c r="M45" s="1"/>
      <c r="N45" s="1"/>
      <c r="O45" s="1"/>
      <c r="P45" s="1"/>
      <c r="Q45" s="1"/>
      <c r="R45" s="1"/>
      <c r="T45" s="1"/>
      <c r="U45" s="1"/>
    </row>
    <row r="46" spans="1:21" x14ac:dyDescent="0.25">
      <c r="A46" s="1"/>
      <c r="B46" s="1"/>
      <c r="C46" s="8"/>
      <c r="D46" s="1"/>
      <c r="E46" s="1"/>
      <c r="F46" s="9"/>
      <c r="G46" s="9"/>
      <c r="H46" s="9"/>
      <c r="I46" s="9"/>
      <c r="J46" s="9"/>
      <c r="K46" s="1"/>
      <c r="L46" s="1"/>
      <c r="M46" s="1"/>
      <c r="N46" s="1"/>
      <c r="O46" s="1"/>
      <c r="P46" s="1"/>
      <c r="Q46" s="1"/>
      <c r="R46" s="1"/>
      <c r="T46" s="1"/>
      <c r="U46" s="1"/>
    </row>
    <row r="47" spans="1:21" x14ac:dyDescent="0.25">
      <c r="A47" s="1"/>
      <c r="B47" s="1"/>
      <c r="C47" s="8"/>
      <c r="D47" s="1"/>
      <c r="E47" s="1"/>
      <c r="F47" s="9"/>
      <c r="G47" s="9"/>
      <c r="H47" s="9"/>
      <c r="I47" s="9"/>
      <c r="J47" s="9"/>
      <c r="K47" s="1"/>
      <c r="L47" s="1"/>
      <c r="M47" s="1"/>
      <c r="N47" s="1"/>
      <c r="O47" s="1"/>
      <c r="P47" s="1"/>
      <c r="Q47" s="1"/>
      <c r="R47" s="1"/>
      <c r="T47" s="1"/>
      <c r="U47" s="1"/>
    </row>
    <row r="48" spans="1:21" x14ac:dyDescent="0.25">
      <c r="A48" s="1"/>
      <c r="B48" s="1"/>
      <c r="C48" s="8"/>
      <c r="D48" s="1"/>
      <c r="E48" s="1"/>
      <c r="F48" s="9"/>
      <c r="G48" s="9"/>
      <c r="H48" s="9"/>
      <c r="I48" s="9"/>
      <c r="J48" s="9"/>
      <c r="K48" s="1"/>
      <c r="L48" s="1"/>
      <c r="M48" s="1"/>
      <c r="N48" s="1"/>
      <c r="O48" s="1"/>
      <c r="P48" s="1"/>
      <c r="Q48" s="1"/>
      <c r="R48" s="1"/>
      <c r="T48" s="1"/>
      <c r="U48" s="1"/>
    </row>
    <row r="49" spans="1:21" x14ac:dyDescent="0.25">
      <c r="A49" s="1"/>
      <c r="B49" s="1"/>
      <c r="C49" s="8"/>
      <c r="D49" s="1"/>
      <c r="E49" s="1"/>
      <c r="F49" s="9"/>
      <c r="G49" s="9"/>
      <c r="H49" s="9"/>
      <c r="I49" s="9"/>
      <c r="J49" s="9"/>
      <c r="K49" s="1"/>
      <c r="L49" s="1"/>
      <c r="M49" s="1"/>
      <c r="N49" s="1"/>
      <c r="O49" s="1"/>
      <c r="P49" s="1"/>
      <c r="Q49" s="1"/>
      <c r="R49" s="1"/>
      <c r="T49" s="1"/>
      <c r="U49" s="1"/>
    </row>
    <row r="50" spans="1:21" x14ac:dyDescent="0.25">
      <c r="A50" s="1"/>
      <c r="B50" s="1"/>
      <c r="C50" s="8"/>
      <c r="D50" s="1"/>
      <c r="E50" s="1"/>
      <c r="F50" s="1"/>
      <c r="G50" s="1"/>
      <c r="H50" s="1"/>
      <c r="I50" s="9"/>
      <c r="J50" s="1"/>
      <c r="K50" s="1"/>
      <c r="L50" s="1"/>
      <c r="M50" s="1"/>
      <c r="N50" s="1"/>
      <c r="O50" s="1"/>
      <c r="P50" s="1"/>
      <c r="Q50" s="1"/>
      <c r="R50" s="1"/>
      <c r="T50" s="1"/>
      <c r="U50" s="1"/>
    </row>
    <row r="51" spans="1:21" x14ac:dyDescent="0.25">
      <c r="A51" s="1"/>
      <c r="B51" s="1"/>
      <c r="C51" s="8"/>
      <c r="D51" s="1"/>
      <c r="E51" s="1"/>
      <c r="F51" s="1"/>
      <c r="G51" s="1"/>
      <c r="H51" s="1"/>
      <c r="I51" s="9"/>
      <c r="J51" s="1"/>
      <c r="K51" s="1"/>
      <c r="L51" s="1"/>
      <c r="M51" s="1"/>
      <c r="N51" s="1"/>
      <c r="O51" s="1"/>
      <c r="P51" s="1"/>
      <c r="Q51" s="1"/>
      <c r="R51" s="1"/>
      <c r="T51" s="1"/>
      <c r="U51" s="1"/>
    </row>
    <row r="52" spans="1:21" x14ac:dyDescent="0.25">
      <c r="A52" s="1"/>
      <c r="B52" s="1"/>
      <c r="C52" s="8"/>
      <c r="D52" s="1"/>
      <c r="E52" s="1"/>
      <c r="F52" s="1"/>
      <c r="G52" s="1"/>
      <c r="H52" s="1"/>
      <c r="I52" s="9"/>
      <c r="J52" s="1"/>
      <c r="K52" s="1"/>
      <c r="L52" s="1"/>
      <c r="M52" s="1"/>
      <c r="N52" s="1"/>
      <c r="O52" s="1"/>
      <c r="P52" s="1"/>
      <c r="Q52" s="1"/>
      <c r="R52" s="1"/>
      <c r="T52" s="1"/>
      <c r="U52" s="1"/>
    </row>
    <row r="53" spans="1:21" x14ac:dyDescent="0.25">
      <c r="A53" s="1"/>
      <c r="B53" s="1"/>
      <c r="C53" s="8"/>
      <c r="D53" s="1"/>
      <c r="E53" s="1"/>
      <c r="F53" s="1"/>
      <c r="G53" s="1"/>
      <c r="H53" s="1"/>
      <c r="I53" s="9"/>
      <c r="J53" s="1"/>
      <c r="K53" s="1"/>
      <c r="L53" s="1"/>
      <c r="M53" s="1"/>
      <c r="N53" s="1"/>
      <c r="O53" s="1"/>
      <c r="P53" s="1"/>
      <c r="Q53" s="1"/>
      <c r="R53" s="1"/>
      <c r="T53" s="1"/>
      <c r="U53" s="1"/>
    </row>
    <row r="54" spans="1:21" x14ac:dyDescent="0.25">
      <c r="A54" s="1"/>
      <c r="B54" s="1"/>
      <c r="C54" s="8"/>
      <c r="D54" s="1"/>
      <c r="E54" s="1"/>
      <c r="F54" s="1"/>
      <c r="G54" s="1"/>
      <c r="H54" s="1"/>
      <c r="I54" s="9"/>
      <c r="J54" s="1"/>
      <c r="K54" s="1"/>
      <c r="L54" s="1"/>
      <c r="M54" s="1"/>
      <c r="N54" s="1"/>
      <c r="O54" s="1"/>
      <c r="P54" s="1"/>
      <c r="Q54" s="1"/>
      <c r="R54" s="1"/>
      <c r="T54" s="1"/>
      <c r="U54" s="1"/>
    </row>
    <row r="55" spans="1:21" x14ac:dyDescent="0.25">
      <c r="A55" s="1"/>
      <c r="B55" s="1"/>
      <c r="C55" s="8"/>
      <c r="D55" s="1"/>
      <c r="E55" s="1"/>
      <c r="F55" s="1"/>
      <c r="G55" s="1"/>
      <c r="H55" s="1"/>
      <c r="I55" s="9"/>
      <c r="J55" s="1"/>
      <c r="K55" s="1"/>
      <c r="L55" s="1"/>
      <c r="M55" s="1"/>
      <c r="N55" s="1"/>
      <c r="O55" s="1"/>
      <c r="P55" s="1"/>
      <c r="Q55" s="1"/>
      <c r="R55" s="1"/>
      <c r="T55" s="1"/>
      <c r="U55" s="1"/>
    </row>
    <row r="56" spans="1:21" x14ac:dyDescent="0.25">
      <c r="A56" s="1"/>
      <c r="B56" s="1"/>
      <c r="C56" s="8"/>
      <c r="D56" s="1"/>
      <c r="E56" s="1"/>
      <c r="F56" s="1"/>
      <c r="G56" s="1"/>
      <c r="H56" s="1"/>
      <c r="I56" s="9"/>
      <c r="J56" s="1"/>
      <c r="K56" s="1"/>
      <c r="L56" s="1"/>
      <c r="M56" s="1"/>
      <c r="N56" s="1"/>
      <c r="O56" s="1"/>
      <c r="P56" s="1"/>
      <c r="Q56" s="1"/>
      <c r="R56" s="1"/>
      <c r="T56" s="1"/>
      <c r="U56" s="1"/>
    </row>
    <row r="57" spans="1:21" x14ac:dyDescent="0.25">
      <c r="A57" s="1"/>
      <c r="B57" s="1"/>
      <c r="C57" s="8"/>
      <c r="D57" s="1"/>
      <c r="E57" s="1"/>
      <c r="F57" s="1"/>
      <c r="G57" s="1"/>
      <c r="H57" s="1"/>
      <c r="I57" s="9"/>
      <c r="J57" s="1"/>
      <c r="K57" s="1"/>
      <c r="L57" s="1"/>
      <c r="M57" s="1"/>
      <c r="N57" s="1"/>
      <c r="O57" s="1"/>
      <c r="P57" s="1"/>
      <c r="Q57" s="1"/>
      <c r="R57" s="1"/>
      <c r="T57" s="1"/>
      <c r="U57" s="1"/>
    </row>
    <row r="58" spans="1:21" x14ac:dyDescent="0.25">
      <c r="A58" s="1"/>
      <c r="B58" s="1"/>
      <c r="C58" s="8"/>
      <c r="D58" s="1"/>
      <c r="E58" s="1"/>
      <c r="F58" s="1"/>
      <c r="G58" s="1"/>
      <c r="H58" s="1"/>
      <c r="I58" s="1"/>
      <c r="J58" s="1"/>
      <c r="K58" s="1"/>
      <c r="L58" s="1"/>
      <c r="M58" s="1"/>
      <c r="N58" s="1"/>
      <c r="O58" s="1"/>
      <c r="P58" s="1"/>
      <c r="Q58" s="1"/>
      <c r="R58" s="1"/>
      <c r="T58" s="1"/>
      <c r="U58" s="1"/>
    </row>
    <row r="59" spans="1:21" x14ac:dyDescent="0.25">
      <c r="A59" s="1"/>
      <c r="B59" s="1"/>
      <c r="C59" s="8"/>
      <c r="D59" s="1"/>
      <c r="E59" s="1"/>
      <c r="F59" s="1"/>
      <c r="G59" s="1"/>
      <c r="H59" s="1"/>
      <c r="I59" s="1"/>
      <c r="J59" s="1"/>
      <c r="K59" s="1"/>
      <c r="L59" s="1"/>
      <c r="M59" s="1"/>
      <c r="N59" s="1"/>
      <c r="O59" s="1"/>
      <c r="P59" s="1"/>
      <c r="Q59" s="1"/>
      <c r="R59" s="1"/>
      <c r="T59" s="1"/>
      <c r="U59" s="1"/>
    </row>
    <row r="60" spans="1:21" x14ac:dyDescent="0.25">
      <c r="A60" s="1"/>
      <c r="B60" s="1"/>
      <c r="C60" s="8"/>
      <c r="D60" s="1"/>
      <c r="E60" s="1"/>
      <c r="F60" s="1"/>
      <c r="G60" s="1"/>
      <c r="H60" s="1"/>
      <c r="I60" s="1"/>
      <c r="J60" s="1"/>
      <c r="K60" s="1"/>
      <c r="L60" s="1"/>
      <c r="M60" s="1"/>
      <c r="N60" s="1"/>
      <c r="O60" s="1"/>
      <c r="P60" s="1"/>
      <c r="Q60" s="1"/>
      <c r="R60" s="1"/>
      <c r="T60" s="1"/>
      <c r="U60" s="1"/>
    </row>
    <row r="61" spans="1:21" x14ac:dyDescent="0.25">
      <c r="A61" s="1"/>
      <c r="B61" s="1"/>
      <c r="C61" s="8"/>
      <c r="D61" s="1"/>
      <c r="E61" s="1"/>
      <c r="F61" s="1"/>
      <c r="G61" s="1"/>
      <c r="H61" s="1"/>
      <c r="I61" s="1"/>
      <c r="J61" s="1"/>
      <c r="K61" s="1"/>
      <c r="L61" s="1"/>
      <c r="M61" s="1"/>
      <c r="N61" s="1"/>
      <c r="O61" s="1"/>
      <c r="P61" s="1"/>
      <c r="Q61" s="1"/>
      <c r="R61" s="1"/>
      <c r="T61" s="1"/>
      <c r="U61" s="1"/>
    </row>
    <row r="62" spans="1:21" x14ac:dyDescent="0.25">
      <c r="A62" s="1"/>
      <c r="B62" s="1"/>
      <c r="C62" s="8"/>
      <c r="D62" s="1"/>
      <c r="E62" s="1"/>
      <c r="F62" s="1"/>
      <c r="G62" s="1"/>
      <c r="H62" s="1"/>
      <c r="I62" s="1"/>
      <c r="J62" s="1"/>
      <c r="K62" s="1"/>
      <c r="L62" s="1"/>
      <c r="M62" s="1"/>
      <c r="N62" s="1"/>
      <c r="O62" s="1"/>
      <c r="P62" s="1"/>
      <c r="Q62" s="1"/>
      <c r="R62" s="1"/>
      <c r="T62" s="1"/>
      <c r="U62" s="1"/>
    </row>
    <row r="63" spans="1:21" x14ac:dyDescent="0.25">
      <c r="A63" s="1"/>
      <c r="B63" s="1"/>
      <c r="C63" s="8"/>
      <c r="D63" s="1"/>
      <c r="E63" s="1"/>
      <c r="F63" s="1"/>
      <c r="G63" s="1"/>
      <c r="H63" s="1"/>
      <c r="I63" s="1"/>
      <c r="J63" s="1"/>
      <c r="K63" s="1"/>
      <c r="L63" s="1"/>
      <c r="M63" s="1"/>
      <c r="N63" s="1"/>
      <c r="O63" s="1"/>
      <c r="P63" s="1"/>
      <c r="Q63" s="1"/>
      <c r="R63" s="1"/>
      <c r="T63" s="1"/>
      <c r="U63" s="1"/>
    </row>
    <row r="64" spans="1:21" x14ac:dyDescent="0.25">
      <c r="A64" s="1"/>
      <c r="B64" s="1"/>
      <c r="C64" s="8"/>
      <c r="D64" s="1"/>
      <c r="E64" s="1"/>
      <c r="F64" s="1"/>
      <c r="G64" s="1"/>
      <c r="H64" s="1"/>
      <c r="I64" s="1"/>
      <c r="J64" s="1"/>
      <c r="K64" s="1"/>
      <c r="L64" s="1"/>
      <c r="M64" s="1"/>
      <c r="N64" s="1"/>
      <c r="O64" s="1"/>
      <c r="P64" s="1"/>
      <c r="Q64" s="1"/>
      <c r="R64" s="1"/>
      <c r="T64" s="1"/>
      <c r="U64" s="1"/>
    </row>
    <row r="65" spans="2:4" x14ac:dyDescent="0.25">
      <c r="B65" s="3"/>
      <c r="C65" s="4"/>
      <c r="D65" s="3"/>
    </row>
    <row r="66" spans="2:4" x14ac:dyDescent="0.25">
      <c r="B66" s="3"/>
      <c r="C66" s="4"/>
      <c r="D66" s="3"/>
    </row>
    <row r="67" spans="2:4" x14ac:dyDescent="0.25">
      <c r="B67" s="3"/>
      <c r="C67" s="4"/>
      <c r="D67" s="3"/>
    </row>
    <row r="68" spans="2:4" x14ac:dyDescent="0.25">
      <c r="B68" s="3"/>
      <c r="C68" s="4"/>
      <c r="D68" s="3"/>
    </row>
  </sheetData>
  <sheetProtection sheet="1" objects="1" scenarios="1" selectLockedCells="1"/>
  <mergeCells count="14">
    <mergeCell ref="H1:O2"/>
    <mergeCell ref="Q26:Q27"/>
    <mergeCell ref="I20:J20"/>
    <mergeCell ref="I21:J21"/>
    <mergeCell ref="I22:J22"/>
    <mergeCell ref="B24:L36"/>
    <mergeCell ref="N24:N25"/>
    <mergeCell ref="P28:P29"/>
    <mergeCell ref="O24:O25"/>
    <mergeCell ref="P24:P25"/>
    <mergeCell ref="N26:N27"/>
    <mergeCell ref="O26:O27"/>
    <mergeCell ref="P26:P27"/>
    <mergeCell ref="Q24:Q25"/>
  </mergeCells>
  <conditionalFormatting sqref="K21">
    <cfRule type="cellIs" dxfId="41" priority="10" operator="greaterThan">
      <formula>10001</formula>
    </cfRule>
    <cfRule type="cellIs" dxfId="40" priority="11" operator="between">
      <formula>5001</formula>
      <formula>10000</formula>
    </cfRule>
    <cfRule type="cellIs" dxfId="39" priority="12" operator="lessThan">
      <formula>5000</formula>
    </cfRule>
  </conditionalFormatting>
  <conditionalFormatting sqref="F21">
    <cfRule type="cellIs" dxfId="38" priority="7" operator="greaterThan">
      <formula>16</formula>
    </cfRule>
    <cfRule type="cellIs" dxfId="37" priority="8" operator="between">
      <formula>6</formula>
      <formula>15</formula>
    </cfRule>
    <cfRule type="cellIs" dxfId="36" priority="9" operator="lessThan">
      <formula>6</formula>
    </cfRule>
  </conditionalFormatting>
  <conditionalFormatting sqref="Q21">
    <cfRule type="cellIs" dxfId="35" priority="4" operator="greaterThan">
      <formula>10001</formula>
    </cfRule>
    <cfRule type="cellIs" dxfId="34" priority="5" operator="between">
      <formula>5001</formula>
      <formula>10000</formula>
    </cfRule>
    <cfRule type="cellIs" dxfId="33" priority="6" operator="lessThan">
      <formula>5000</formula>
    </cfRule>
  </conditionalFormatting>
  <conditionalFormatting sqref="Q26:Q27">
    <cfRule type="cellIs" dxfId="32" priority="1" operator="greaterThan">
      <formula>2501</formula>
    </cfRule>
    <cfRule type="cellIs" dxfId="31" priority="2" operator="between">
      <formula>751</formula>
      <formula>2500</formula>
    </cfRule>
    <cfRule type="cellIs" dxfId="30" priority="3" operator="lessThan">
      <formula>750</formula>
    </cfRule>
  </conditionalFormatting>
  <printOptions horizontalCentered="1" verticalCentered="1"/>
  <pageMargins left="0" right="0" top="0" bottom="0" header="0" footer="0"/>
  <pageSetup scale="54"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sheetPr>
  <dimension ref="A1:V68"/>
  <sheetViews>
    <sheetView showGridLines="0" zoomScale="70" zoomScaleNormal="70" workbookViewId="0">
      <selection activeCell="B3" sqref="B3"/>
    </sheetView>
  </sheetViews>
  <sheetFormatPr defaultRowHeight="15" x14ac:dyDescent="0.25"/>
  <cols>
    <col min="1" max="1" width="8.7109375" style="3" customWidth="1"/>
    <col min="2" max="2" width="20.7109375" customWidth="1"/>
    <col min="3" max="3" width="17.7109375" style="2" customWidth="1"/>
    <col min="4" max="4" width="12.7109375" customWidth="1"/>
    <col min="5" max="5" width="16.7109375" style="6" customWidth="1"/>
    <col min="6" max="6" width="7.7109375" style="3" customWidth="1"/>
    <col min="7" max="7" width="4.7109375" style="3" customWidth="1"/>
    <col min="8" max="8" width="20.7109375" style="3" customWidth="1"/>
    <col min="9" max="9" width="12.7109375" style="3" customWidth="1"/>
    <col min="10" max="10" width="13.7109375" style="3" customWidth="1"/>
    <col min="11" max="11" width="8.7109375" style="3" customWidth="1"/>
    <col min="12" max="13" width="5.7109375" style="3" customWidth="1"/>
    <col min="14" max="15" width="20.7109375" style="3" customWidth="1"/>
    <col min="16" max="16" width="26.7109375" style="3" customWidth="1"/>
    <col min="17" max="17" width="18.7109375" style="3" customWidth="1"/>
    <col min="18" max="18" width="8.7109375" style="6" customWidth="1"/>
    <col min="19" max="19" width="8.85546875" style="6" customWidth="1"/>
    <col min="20" max="21" width="8.85546875" style="6"/>
  </cols>
  <sheetData>
    <row r="1" spans="1:22" ht="15" customHeight="1" x14ac:dyDescent="0.25">
      <c r="A1" s="67"/>
      <c r="B1" s="68"/>
      <c r="C1" s="68"/>
      <c r="D1" s="68"/>
      <c r="E1" s="68"/>
      <c r="F1" s="68"/>
      <c r="G1" s="68"/>
      <c r="H1" s="324" t="s">
        <v>167</v>
      </c>
      <c r="I1" s="324"/>
      <c r="J1" s="324"/>
      <c r="K1" s="324"/>
      <c r="L1" s="324"/>
      <c r="M1" s="324"/>
      <c r="N1" s="324"/>
      <c r="O1" s="324"/>
      <c r="P1" s="68"/>
      <c r="Q1" s="68"/>
      <c r="R1" s="69"/>
      <c r="S1" s="245"/>
      <c r="T1" s="1"/>
      <c r="U1" s="1"/>
    </row>
    <row r="2" spans="1:22" ht="19.899999999999999" customHeight="1" thickBot="1" x14ac:dyDescent="0.4">
      <c r="A2" s="70"/>
      <c r="B2" s="51" t="s">
        <v>12</v>
      </c>
      <c r="C2" s="51" t="s">
        <v>13</v>
      </c>
      <c r="D2" s="51" t="s">
        <v>14</v>
      </c>
      <c r="E2" s="22"/>
      <c r="F2" s="22"/>
      <c r="G2" s="22"/>
      <c r="H2" s="325"/>
      <c r="I2" s="325"/>
      <c r="J2" s="325"/>
      <c r="K2" s="325"/>
      <c r="L2" s="325"/>
      <c r="M2" s="325"/>
      <c r="N2" s="325"/>
      <c r="O2" s="325"/>
      <c r="P2" s="22"/>
      <c r="Q2" s="22"/>
      <c r="R2" s="71"/>
      <c r="S2" s="245"/>
      <c r="T2" s="1"/>
      <c r="U2" s="1"/>
    </row>
    <row r="3" spans="1:22" s="1" customFormat="1" ht="22.15" customHeight="1" thickBot="1" x14ac:dyDescent="0.4">
      <c r="A3" s="72"/>
      <c r="B3" s="318">
        <v>43604</v>
      </c>
      <c r="C3" s="316">
        <v>0</v>
      </c>
      <c r="D3" s="288" t="s">
        <v>28</v>
      </c>
      <c r="E3" s="73"/>
      <c r="F3" s="73"/>
      <c r="G3" s="73">
        <f>AVERAGE(SMALL(C3:C14,{1;2}))</f>
        <v>0</v>
      </c>
      <c r="H3" s="73" t="str">
        <f t="shared" ref="H3:H14" si="0">TEXT(B3,"mmmm")</f>
        <v>May</v>
      </c>
      <c r="I3" s="73">
        <f t="shared" ref="I3:I14" si="1">MONTH(DATEVALUE(H3&amp;" 1"))</f>
        <v>5</v>
      </c>
      <c r="J3" s="73"/>
      <c r="K3" s="73"/>
      <c r="L3" s="73"/>
      <c r="M3" s="73"/>
      <c r="N3" s="73"/>
      <c r="O3" s="73"/>
      <c r="P3" s="73"/>
      <c r="Q3" s="73"/>
      <c r="R3" s="74"/>
      <c r="S3" s="246"/>
    </row>
    <row r="4" spans="1:22" s="1" customFormat="1" ht="22.15" customHeight="1" thickBot="1" x14ac:dyDescent="0.4">
      <c r="A4" s="75"/>
      <c r="B4" s="40">
        <f t="shared" ref="B4:B14" si="2">DATE(YEAR(B3),MONTH(B3)-1,1)</f>
        <v>43556</v>
      </c>
      <c r="C4" s="317">
        <v>0</v>
      </c>
      <c r="D4" s="289" t="s">
        <v>28</v>
      </c>
      <c r="E4" s="76"/>
      <c r="F4" s="76"/>
      <c r="G4" s="76">
        <f>AVERAGE(SMALL(C3:C14,{1;2}))</f>
        <v>0</v>
      </c>
      <c r="H4" s="76" t="str">
        <f t="shared" si="0"/>
        <v>April</v>
      </c>
      <c r="I4" s="76">
        <f t="shared" si="1"/>
        <v>4</v>
      </c>
      <c r="J4" s="76"/>
      <c r="K4" s="76"/>
      <c r="L4" s="76"/>
      <c r="M4" s="76"/>
      <c r="N4" s="76"/>
      <c r="O4" s="76"/>
      <c r="P4" s="76"/>
      <c r="Q4" s="76"/>
      <c r="R4" s="77"/>
      <c r="S4" s="6"/>
    </row>
    <row r="5" spans="1:22" s="1" customFormat="1" ht="22.15" customHeight="1" thickBot="1" x14ac:dyDescent="0.4">
      <c r="A5" s="78"/>
      <c r="B5" s="41">
        <f t="shared" si="2"/>
        <v>43525</v>
      </c>
      <c r="C5" s="317">
        <v>0</v>
      </c>
      <c r="D5" s="290" t="s">
        <v>28</v>
      </c>
      <c r="E5" s="79"/>
      <c r="F5" s="79"/>
      <c r="G5" s="79">
        <f>AVERAGE(SMALL(C3:C14,{1;2}))</f>
        <v>0</v>
      </c>
      <c r="H5" s="79" t="str">
        <f t="shared" si="0"/>
        <v>March</v>
      </c>
      <c r="I5" s="79">
        <f t="shared" si="1"/>
        <v>3</v>
      </c>
      <c r="J5" s="79"/>
      <c r="K5" s="79"/>
      <c r="L5" s="79"/>
      <c r="M5" s="79"/>
      <c r="N5" s="79"/>
      <c r="O5" s="79"/>
      <c r="P5" s="79"/>
      <c r="Q5" s="79"/>
      <c r="R5" s="80"/>
      <c r="S5" s="6"/>
    </row>
    <row r="6" spans="1:22" s="1" customFormat="1" ht="22.15" customHeight="1" thickBot="1" x14ac:dyDescent="0.4">
      <c r="A6" s="81"/>
      <c r="B6" s="42">
        <f t="shared" si="2"/>
        <v>43497</v>
      </c>
      <c r="C6" s="317">
        <v>0</v>
      </c>
      <c r="D6" s="31" t="s">
        <v>28</v>
      </c>
      <c r="E6" s="82"/>
      <c r="F6" s="82"/>
      <c r="G6" s="82">
        <f>AVERAGE(SMALL(C3:C14,{1;2}))</f>
        <v>0</v>
      </c>
      <c r="H6" s="82" t="str">
        <f t="shared" si="0"/>
        <v>February</v>
      </c>
      <c r="I6" s="82">
        <f t="shared" si="1"/>
        <v>2</v>
      </c>
      <c r="J6" s="82"/>
      <c r="K6" s="82"/>
      <c r="L6" s="82"/>
      <c r="M6" s="82"/>
      <c r="N6" s="82"/>
      <c r="O6" s="82"/>
      <c r="P6" s="82"/>
      <c r="Q6" s="82"/>
      <c r="R6" s="83"/>
      <c r="S6" s="6"/>
    </row>
    <row r="7" spans="1:22" s="1" customFormat="1" ht="22.15" customHeight="1" thickBot="1" x14ac:dyDescent="0.4">
      <c r="A7" s="84"/>
      <c r="B7" s="43">
        <f t="shared" si="2"/>
        <v>43466</v>
      </c>
      <c r="C7" s="317">
        <v>0</v>
      </c>
      <c r="D7" s="32" t="s">
        <v>28</v>
      </c>
      <c r="E7" s="85"/>
      <c r="F7" s="85"/>
      <c r="G7" s="85">
        <f>AVERAGE(SMALL(C3:C14,{1;2}))</f>
        <v>0</v>
      </c>
      <c r="H7" s="85" t="str">
        <f t="shared" si="0"/>
        <v>January</v>
      </c>
      <c r="I7" s="85">
        <f t="shared" si="1"/>
        <v>1</v>
      </c>
      <c r="J7" s="85"/>
      <c r="K7" s="85"/>
      <c r="L7" s="85"/>
      <c r="M7" s="85"/>
      <c r="N7" s="85"/>
      <c r="O7" s="85"/>
      <c r="P7" s="85"/>
      <c r="Q7" s="85"/>
      <c r="R7" s="86"/>
      <c r="S7" s="6"/>
    </row>
    <row r="8" spans="1:22" s="1" customFormat="1" ht="22.15" customHeight="1" thickBot="1" x14ac:dyDescent="0.4">
      <c r="A8" s="87"/>
      <c r="B8" s="44">
        <f t="shared" si="2"/>
        <v>43435</v>
      </c>
      <c r="C8" s="317">
        <v>0</v>
      </c>
      <c r="D8" s="33" t="s">
        <v>28</v>
      </c>
      <c r="E8" s="88"/>
      <c r="F8" s="88"/>
      <c r="G8" s="88">
        <f>AVERAGE(SMALL(C3:C14,{1;2}))</f>
        <v>0</v>
      </c>
      <c r="H8" s="88" t="str">
        <f t="shared" si="0"/>
        <v>December</v>
      </c>
      <c r="I8" s="88">
        <f t="shared" si="1"/>
        <v>12</v>
      </c>
      <c r="J8" s="88"/>
      <c r="K8" s="88"/>
      <c r="L8" s="88"/>
      <c r="M8" s="88"/>
      <c r="N8" s="88"/>
      <c r="O8" s="88"/>
      <c r="P8" s="88"/>
      <c r="Q8" s="88"/>
      <c r="R8" s="89"/>
      <c r="S8" s="6"/>
    </row>
    <row r="9" spans="1:22" s="1" customFormat="1" ht="22.15" customHeight="1" thickBot="1" x14ac:dyDescent="0.4">
      <c r="A9" s="90"/>
      <c r="B9" s="45">
        <f t="shared" si="2"/>
        <v>43405</v>
      </c>
      <c r="C9" s="317">
        <v>0</v>
      </c>
      <c r="D9" s="34" t="s">
        <v>28</v>
      </c>
      <c r="E9" s="91"/>
      <c r="F9" s="91"/>
      <c r="G9" s="91">
        <f>AVERAGE(SMALL(C3:C14,{1;2}))</f>
        <v>0</v>
      </c>
      <c r="H9" s="91" t="str">
        <f t="shared" si="0"/>
        <v>November</v>
      </c>
      <c r="I9" s="91">
        <f t="shared" si="1"/>
        <v>11</v>
      </c>
      <c r="J9" s="91"/>
      <c r="K9" s="91"/>
      <c r="L9" s="91"/>
      <c r="M9" s="91"/>
      <c r="N9" s="91"/>
      <c r="O9" s="91"/>
      <c r="P9" s="91"/>
      <c r="Q9" s="91"/>
      <c r="R9" s="92"/>
      <c r="S9" s="6"/>
    </row>
    <row r="10" spans="1:22" s="1" customFormat="1" ht="22.15" customHeight="1" thickBot="1" x14ac:dyDescent="0.4">
      <c r="A10" s="93"/>
      <c r="B10" s="46">
        <f t="shared" si="2"/>
        <v>43374</v>
      </c>
      <c r="C10" s="317">
        <v>0</v>
      </c>
      <c r="D10" s="35" t="s">
        <v>28</v>
      </c>
      <c r="E10" s="94"/>
      <c r="F10" s="94"/>
      <c r="G10" s="94">
        <f>AVERAGE(SMALL(C3:C14,{1;2}))</f>
        <v>0</v>
      </c>
      <c r="H10" s="94" t="str">
        <f t="shared" si="0"/>
        <v>October</v>
      </c>
      <c r="I10" s="94">
        <f t="shared" si="1"/>
        <v>10</v>
      </c>
      <c r="J10" s="94"/>
      <c r="K10" s="94"/>
      <c r="L10" s="94"/>
      <c r="M10" s="94"/>
      <c r="N10" s="94"/>
      <c r="O10" s="94"/>
      <c r="P10" s="94"/>
      <c r="Q10" s="94"/>
      <c r="R10" s="95"/>
      <c r="S10" s="6"/>
    </row>
    <row r="11" spans="1:22" s="1" customFormat="1" ht="22.15" customHeight="1" thickBot="1" x14ac:dyDescent="0.4">
      <c r="A11" s="96"/>
      <c r="B11" s="47">
        <f t="shared" si="2"/>
        <v>43344</v>
      </c>
      <c r="C11" s="317">
        <v>0</v>
      </c>
      <c r="D11" s="36" t="s">
        <v>28</v>
      </c>
      <c r="E11" s="97"/>
      <c r="F11" s="97"/>
      <c r="G11" s="97">
        <f>AVERAGE(SMALL(C3:C14,{1;2}))</f>
        <v>0</v>
      </c>
      <c r="H11" s="97" t="str">
        <f t="shared" si="0"/>
        <v>September</v>
      </c>
      <c r="I11" s="97">
        <f t="shared" si="1"/>
        <v>9</v>
      </c>
      <c r="J11" s="97"/>
      <c r="K11" s="97"/>
      <c r="L11" s="97"/>
      <c r="M11" s="97"/>
      <c r="N11" s="97"/>
      <c r="O11" s="97"/>
      <c r="P11" s="97"/>
      <c r="Q11" s="97"/>
      <c r="R11" s="98"/>
      <c r="S11" s="6"/>
    </row>
    <row r="12" spans="1:22" s="1" customFormat="1" ht="22.15" customHeight="1" thickBot="1" x14ac:dyDescent="0.4">
      <c r="A12" s="99"/>
      <c r="B12" s="48">
        <f t="shared" si="2"/>
        <v>43313</v>
      </c>
      <c r="C12" s="317">
        <v>0</v>
      </c>
      <c r="D12" s="37" t="s">
        <v>28</v>
      </c>
      <c r="E12" s="100"/>
      <c r="F12" s="100"/>
      <c r="G12" s="100">
        <f>AVERAGE(SMALL(C3:C14,{1;2}))</f>
        <v>0</v>
      </c>
      <c r="H12" s="100" t="str">
        <f t="shared" si="0"/>
        <v>August</v>
      </c>
      <c r="I12" s="100">
        <f t="shared" si="1"/>
        <v>8</v>
      </c>
      <c r="J12" s="100"/>
      <c r="K12" s="100"/>
      <c r="L12" s="100"/>
      <c r="M12" s="100"/>
      <c r="N12" s="100"/>
      <c r="O12" s="100"/>
      <c r="P12" s="100"/>
      <c r="Q12" s="100"/>
      <c r="R12" s="101"/>
      <c r="S12" s="6"/>
    </row>
    <row r="13" spans="1:22" s="1" customFormat="1" ht="22.15" customHeight="1" thickBot="1" x14ac:dyDescent="0.4">
      <c r="A13" s="102"/>
      <c r="B13" s="49">
        <f t="shared" si="2"/>
        <v>43282</v>
      </c>
      <c r="C13" s="317">
        <v>0</v>
      </c>
      <c r="D13" s="38" t="s">
        <v>28</v>
      </c>
      <c r="E13" s="103"/>
      <c r="F13" s="103"/>
      <c r="G13" s="103">
        <f>AVERAGE(SMALL(C3:C14,{1;2}))</f>
        <v>0</v>
      </c>
      <c r="H13" s="103" t="str">
        <f t="shared" si="0"/>
        <v>July</v>
      </c>
      <c r="I13" s="103">
        <f t="shared" si="1"/>
        <v>7</v>
      </c>
      <c r="J13" s="103"/>
      <c r="K13" s="103"/>
      <c r="L13" s="103"/>
      <c r="M13" s="103"/>
      <c r="N13" s="103"/>
      <c r="O13" s="103"/>
      <c r="P13" s="103"/>
      <c r="Q13" s="103"/>
      <c r="R13" s="104"/>
      <c r="S13" s="6"/>
    </row>
    <row r="14" spans="1:22" s="1" customFormat="1" ht="22.15" customHeight="1" thickBot="1" x14ac:dyDescent="0.4">
      <c r="A14" s="105"/>
      <c r="B14" s="50">
        <f t="shared" si="2"/>
        <v>43252</v>
      </c>
      <c r="C14" s="317">
        <v>0</v>
      </c>
      <c r="D14" s="39" t="s">
        <v>28</v>
      </c>
      <c r="E14" s="106"/>
      <c r="F14" s="106"/>
      <c r="G14" s="106">
        <f>AVERAGE(SMALL(C3:C14,{1;2}))</f>
        <v>0</v>
      </c>
      <c r="H14" s="106" t="str">
        <f t="shared" si="0"/>
        <v>June</v>
      </c>
      <c r="I14" s="106">
        <f t="shared" si="1"/>
        <v>6</v>
      </c>
      <c r="J14" s="106"/>
      <c r="K14" s="106"/>
      <c r="L14" s="106"/>
      <c r="M14" s="106"/>
      <c r="N14" s="106"/>
      <c r="O14" s="106"/>
      <c r="P14" s="106"/>
      <c r="Q14" s="106"/>
      <c r="R14" s="107"/>
      <c r="S14" s="6"/>
    </row>
    <row r="15" spans="1:22" ht="22.15" customHeight="1" thickBot="1" x14ac:dyDescent="0.4">
      <c r="A15" s="108"/>
      <c r="B15" s="109"/>
      <c r="C15" s="24">
        <f>SUM(C3:C14)</f>
        <v>0</v>
      </c>
      <c r="D15" s="27" t="s">
        <v>7</v>
      </c>
      <c r="E15" s="110"/>
      <c r="F15" s="110"/>
      <c r="G15" s="110"/>
      <c r="H15" s="110"/>
      <c r="I15" s="110"/>
      <c r="J15" s="110"/>
      <c r="K15" s="110"/>
      <c r="L15" s="110"/>
      <c r="M15" s="110"/>
      <c r="N15" s="110"/>
      <c r="O15" s="110"/>
      <c r="P15" s="110"/>
      <c r="Q15" s="110"/>
      <c r="R15" s="111"/>
      <c r="T15" s="1"/>
      <c r="U15" s="1"/>
      <c r="V15" s="5"/>
    </row>
    <row r="16" spans="1:22" ht="22.15" customHeight="1" thickBot="1" x14ac:dyDescent="0.4">
      <c r="A16" s="112"/>
      <c r="B16" s="113"/>
      <c r="C16" s="25">
        <f>AVERAGE(SMALL(C3:C14,{1;2})*12)</f>
        <v>0</v>
      </c>
      <c r="D16" s="25" t="s">
        <v>8</v>
      </c>
      <c r="E16" s="114"/>
      <c r="F16" s="114"/>
      <c r="G16" s="114"/>
      <c r="H16" s="114"/>
      <c r="I16" s="114"/>
      <c r="J16" s="114"/>
      <c r="K16" s="114"/>
      <c r="L16" s="114"/>
      <c r="M16" s="114"/>
      <c r="N16" s="114"/>
      <c r="O16" s="114"/>
      <c r="P16" s="114"/>
      <c r="Q16" s="114"/>
      <c r="R16" s="115"/>
      <c r="T16" s="1"/>
      <c r="U16" s="1"/>
    </row>
    <row r="17" spans="1:21" ht="22.15" customHeight="1" thickBot="1" x14ac:dyDescent="0.4">
      <c r="A17" s="116"/>
      <c r="B17" s="117"/>
      <c r="C17" s="26">
        <f>C15-C16</f>
        <v>0</v>
      </c>
      <c r="D17" s="26" t="s">
        <v>17</v>
      </c>
      <c r="E17" s="118"/>
      <c r="F17" s="118"/>
      <c r="G17" s="118"/>
      <c r="H17" s="118"/>
      <c r="I17" s="118"/>
      <c r="J17" s="118"/>
      <c r="K17" s="118"/>
      <c r="L17" s="118"/>
      <c r="M17" s="118"/>
      <c r="N17" s="118"/>
      <c r="O17" s="118"/>
      <c r="P17" s="118"/>
      <c r="Q17" s="118"/>
      <c r="R17" s="119"/>
      <c r="T17" s="1"/>
      <c r="U17" s="1"/>
    </row>
    <row r="18" spans="1:21" ht="15" customHeight="1" x14ac:dyDescent="0.25">
      <c r="A18" s="120"/>
      <c r="B18" s="121"/>
      <c r="C18" s="121"/>
      <c r="D18" s="121"/>
      <c r="E18" s="121"/>
      <c r="F18" s="121"/>
      <c r="G18" s="121"/>
      <c r="H18" s="121"/>
      <c r="I18" s="121"/>
      <c r="J18" s="121"/>
      <c r="K18" s="121"/>
      <c r="L18" s="121"/>
      <c r="M18" s="121"/>
      <c r="N18" s="121"/>
      <c r="O18" s="121"/>
      <c r="P18" s="121"/>
      <c r="Q18" s="121"/>
      <c r="R18" s="122"/>
      <c r="T18" s="1"/>
      <c r="U18" s="1"/>
    </row>
    <row r="19" spans="1:21" ht="22.15" customHeight="1" thickBot="1" x14ac:dyDescent="0.4">
      <c r="A19" s="123"/>
      <c r="B19" s="124" t="s">
        <v>162</v>
      </c>
      <c r="C19" s="125"/>
      <c r="D19" s="125"/>
      <c r="E19" s="125"/>
      <c r="F19" s="125"/>
      <c r="G19" s="125"/>
      <c r="H19" s="124" t="s">
        <v>29</v>
      </c>
      <c r="I19" s="125"/>
      <c r="J19" s="125"/>
      <c r="K19" s="125"/>
      <c r="L19" s="125"/>
      <c r="M19" s="125"/>
      <c r="N19" s="124" t="s">
        <v>30</v>
      </c>
      <c r="O19" s="125"/>
      <c r="P19" s="125"/>
      <c r="Q19" s="125"/>
      <c r="R19" s="126"/>
      <c r="T19" s="1"/>
      <c r="U19" s="1"/>
    </row>
    <row r="20" spans="1:21" ht="30" customHeight="1" thickBot="1" x14ac:dyDescent="0.4">
      <c r="A20" s="127"/>
      <c r="B20" s="276" t="s">
        <v>10</v>
      </c>
      <c r="C20" s="276">
        <f>'Electric Consumption'!C20</f>
        <v>1200</v>
      </c>
      <c r="D20" s="243" t="s">
        <v>4</v>
      </c>
      <c r="E20" s="13" t="s">
        <v>2</v>
      </c>
      <c r="F20" s="128" t="s">
        <v>9</v>
      </c>
      <c r="G20" s="129"/>
      <c r="H20" s="11" t="s">
        <v>4</v>
      </c>
      <c r="I20" s="328" t="s">
        <v>169</v>
      </c>
      <c r="J20" s="329"/>
      <c r="K20" s="128" t="s">
        <v>166</v>
      </c>
      <c r="L20" s="129"/>
      <c r="M20" s="129"/>
      <c r="N20" s="276" t="s">
        <v>20</v>
      </c>
      <c r="O20" s="276" t="str">
        <f>'Electric Consumption'!O20</f>
        <v>October</v>
      </c>
      <c r="P20" s="11" t="s">
        <v>172</v>
      </c>
      <c r="Q20" s="128" t="s">
        <v>40</v>
      </c>
      <c r="R20" s="130"/>
    </row>
    <row r="21" spans="1:21" ht="30" customHeight="1" thickBot="1" x14ac:dyDescent="0.3">
      <c r="A21" s="131"/>
      <c r="B21" s="275" t="s">
        <v>16</v>
      </c>
      <c r="C21" s="275">
        <f>'Electric Consumption'!C21</f>
        <v>8167</v>
      </c>
      <c r="D21" s="15" t="s">
        <v>5</v>
      </c>
      <c r="E21" s="16" t="s">
        <v>3</v>
      </c>
      <c r="F21" s="66">
        <f>'Electric Consumption'!F21</f>
        <v>0</v>
      </c>
      <c r="G21" s="131"/>
      <c r="H21" s="14" t="s">
        <v>5</v>
      </c>
      <c r="I21" s="330" t="s">
        <v>170</v>
      </c>
      <c r="J21" s="331"/>
      <c r="K21" s="7">
        <f>C16</f>
        <v>0</v>
      </c>
      <c r="L21" s="132"/>
      <c r="M21" s="132"/>
      <c r="N21" s="275" t="s">
        <v>21</v>
      </c>
      <c r="O21" s="275" t="str">
        <f>'Electric Consumption'!O21</f>
        <v>April</v>
      </c>
      <c r="P21" s="14" t="s">
        <v>173</v>
      </c>
      <c r="Q21" s="286">
        <f>IF(MONTH(DATEVALUE(O20&amp;" 1"))&gt;MONTH(DATEVALUE(O21&amp;" 1")), SUMIFS(C3:C14, I3:I14, "&gt;="&amp;MONTH(DATEVALUE(O20&amp;" 1")))+SUMIFS(C3:C14, I3:I14, "&lt;="&amp;MONTH(DATEVALUE(O21&amp;" 1"))), (SUMIFS(C3:C14, I3:I14, "&gt;="&amp;MONTH(DATEVALUE(O20&amp;" 1")))+SUMIFS(C3:C14, I3:I14, "&lt;="&amp;MONTH(DATEVALUE(O21&amp;" 1"))))-SUM(C3:C14))-(MOD(MONTH(DATEVALUE(O21&amp;" 1"))-MONTH(DATEVALUE(O20&amp;" 1")),12)+1)*G3</f>
        <v>0</v>
      </c>
      <c r="R21" s="133"/>
    </row>
    <row r="22" spans="1:21" ht="30" customHeight="1" thickBot="1" x14ac:dyDescent="0.3">
      <c r="A22" s="134"/>
      <c r="B22" s="287" t="s">
        <v>11</v>
      </c>
      <c r="C22" s="277">
        <f>'Electric Consumption'!C22</f>
        <v>0</v>
      </c>
      <c r="D22" s="244" t="s">
        <v>6</v>
      </c>
      <c r="E22" s="17" t="s">
        <v>1</v>
      </c>
      <c r="F22" s="135"/>
      <c r="G22" s="135"/>
      <c r="H22" s="19" t="s">
        <v>6</v>
      </c>
      <c r="I22" s="332" t="s">
        <v>171</v>
      </c>
      <c r="J22" s="333"/>
      <c r="K22" s="135"/>
      <c r="L22" s="135"/>
      <c r="M22" s="135"/>
      <c r="N22" s="135"/>
      <c r="O22" s="135"/>
      <c r="P22" s="19" t="s">
        <v>171</v>
      </c>
      <c r="Q22" s="135"/>
      <c r="R22" s="136"/>
    </row>
    <row r="23" spans="1:21" ht="30" customHeight="1" thickBot="1" x14ac:dyDescent="0.4">
      <c r="A23" s="140"/>
      <c r="B23" s="53"/>
      <c r="C23" s="53"/>
      <c r="D23" s="53"/>
      <c r="E23" s="52" t="s">
        <v>26</v>
      </c>
      <c r="F23" s="52"/>
      <c r="G23" s="53"/>
      <c r="H23" s="53"/>
      <c r="I23" s="53"/>
      <c r="J23" s="53"/>
      <c r="K23" s="53"/>
      <c r="L23" s="53"/>
      <c r="M23" s="53"/>
      <c r="N23" s="52"/>
      <c r="O23" s="53"/>
      <c r="P23" s="53"/>
      <c r="Q23" s="53"/>
      <c r="R23" s="141"/>
      <c r="T23" s="1"/>
      <c r="U23" s="1"/>
    </row>
    <row r="24" spans="1:21" ht="15" customHeight="1" x14ac:dyDescent="0.35">
      <c r="A24" s="142"/>
      <c r="B24" s="334"/>
      <c r="C24" s="335"/>
      <c r="D24" s="335"/>
      <c r="E24" s="335"/>
      <c r="F24" s="335"/>
      <c r="G24" s="335"/>
      <c r="H24" s="335"/>
      <c r="I24" s="335"/>
      <c r="J24" s="335"/>
      <c r="K24" s="335"/>
      <c r="L24" s="336"/>
      <c r="M24" s="143"/>
      <c r="N24" s="174"/>
      <c r="O24" s="174"/>
      <c r="P24" s="174"/>
      <c r="Q24" s="174"/>
      <c r="R24" s="144"/>
      <c r="T24" s="1"/>
      <c r="U24" s="1"/>
    </row>
    <row r="25" spans="1:21" ht="15" customHeight="1" x14ac:dyDescent="0.35">
      <c r="A25" s="145"/>
      <c r="B25" s="337"/>
      <c r="C25" s="338"/>
      <c r="D25" s="338"/>
      <c r="E25" s="338"/>
      <c r="F25" s="338"/>
      <c r="G25" s="338"/>
      <c r="H25" s="338"/>
      <c r="I25" s="338"/>
      <c r="J25" s="338"/>
      <c r="K25" s="338"/>
      <c r="L25" s="339"/>
      <c r="M25" s="146"/>
      <c r="N25" s="174"/>
      <c r="O25" s="174"/>
      <c r="P25" s="174"/>
      <c r="Q25" s="174"/>
      <c r="R25" s="147"/>
      <c r="T25" s="1"/>
      <c r="U25" s="1"/>
    </row>
    <row r="26" spans="1:21" ht="15" customHeight="1" x14ac:dyDescent="0.35">
      <c r="A26" s="148"/>
      <c r="B26" s="337"/>
      <c r="C26" s="338"/>
      <c r="D26" s="338"/>
      <c r="E26" s="338"/>
      <c r="F26" s="338"/>
      <c r="G26" s="338"/>
      <c r="H26" s="338"/>
      <c r="I26" s="338"/>
      <c r="J26" s="338"/>
      <c r="K26" s="338"/>
      <c r="L26" s="339"/>
      <c r="M26" s="21"/>
      <c r="N26" s="175"/>
      <c r="O26" s="175"/>
      <c r="P26" s="175"/>
      <c r="Q26" s="175"/>
      <c r="R26" s="149"/>
      <c r="T26" s="1"/>
      <c r="U26" s="1"/>
    </row>
    <row r="27" spans="1:21" ht="15" customHeight="1" x14ac:dyDescent="0.35">
      <c r="A27" s="150"/>
      <c r="B27" s="337"/>
      <c r="C27" s="338"/>
      <c r="D27" s="338"/>
      <c r="E27" s="338"/>
      <c r="F27" s="338"/>
      <c r="G27" s="338"/>
      <c r="H27" s="338"/>
      <c r="I27" s="338"/>
      <c r="J27" s="338"/>
      <c r="K27" s="338"/>
      <c r="L27" s="339"/>
      <c r="M27" s="20"/>
      <c r="N27" s="175"/>
      <c r="O27" s="175"/>
      <c r="P27" s="175"/>
      <c r="Q27" s="175"/>
      <c r="R27" s="151"/>
      <c r="T27" s="1"/>
      <c r="U27" s="1"/>
    </row>
    <row r="28" spans="1:21" ht="15" customHeight="1" x14ac:dyDescent="0.25">
      <c r="A28" s="152"/>
      <c r="B28" s="337"/>
      <c r="C28" s="338"/>
      <c r="D28" s="338"/>
      <c r="E28" s="338"/>
      <c r="F28" s="338"/>
      <c r="G28" s="338"/>
      <c r="H28" s="338"/>
      <c r="I28" s="338"/>
      <c r="J28" s="338"/>
      <c r="K28" s="338"/>
      <c r="L28" s="339"/>
      <c r="M28" s="153"/>
      <c r="N28" s="153"/>
      <c r="O28" s="153"/>
      <c r="P28" s="153"/>
      <c r="Q28" s="153"/>
      <c r="R28" s="154"/>
      <c r="T28" s="1"/>
      <c r="U28" s="1"/>
    </row>
    <row r="29" spans="1:21" ht="15" customHeight="1" x14ac:dyDescent="0.25">
      <c r="A29" s="155"/>
      <c r="B29" s="337"/>
      <c r="C29" s="338"/>
      <c r="D29" s="338"/>
      <c r="E29" s="338"/>
      <c r="F29" s="338"/>
      <c r="G29" s="338"/>
      <c r="H29" s="338"/>
      <c r="I29" s="338"/>
      <c r="J29" s="338"/>
      <c r="K29" s="338"/>
      <c r="L29" s="339"/>
      <c r="M29" s="156"/>
      <c r="N29" s="153"/>
      <c r="O29" s="153"/>
      <c r="P29" s="153"/>
      <c r="Q29" s="153"/>
      <c r="R29" s="157"/>
      <c r="T29" s="1"/>
      <c r="U29" s="1"/>
    </row>
    <row r="30" spans="1:21" ht="15" customHeight="1" x14ac:dyDescent="0.25">
      <c r="A30" s="54"/>
      <c r="B30" s="337"/>
      <c r="C30" s="338"/>
      <c r="D30" s="338"/>
      <c r="E30" s="338"/>
      <c r="F30" s="338"/>
      <c r="G30" s="338"/>
      <c r="H30" s="338"/>
      <c r="I30" s="338"/>
      <c r="J30" s="338"/>
      <c r="K30" s="338"/>
      <c r="L30" s="339"/>
      <c r="M30" s="158"/>
      <c r="N30" s="158"/>
      <c r="O30" s="158"/>
      <c r="P30" s="158"/>
      <c r="Q30" s="158"/>
      <c r="R30" s="55"/>
      <c r="T30" s="1"/>
      <c r="U30" s="1"/>
    </row>
    <row r="31" spans="1:21" ht="15" customHeight="1" x14ac:dyDescent="0.25">
      <c r="A31" s="56"/>
      <c r="B31" s="337"/>
      <c r="C31" s="338"/>
      <c r="D31" s="338"/>
      <c r="E31" s="338"/>
      <c r="F31" s="338"/>
      <c r="G31" s="338"/>
      <c r="H31" s="338"/>
      <c r="I31" s="338"/>
      <c r="J31" s="338"/>
      <c r="K31" s="338"/>
      <c r="L31" s="339"/>
      <c r="M31" s="159"/>
      <c r="N31" s="159"/>
      <c r="O31" s="159"/>
      <c r="P31" s="159"/>
      <c r="Q31" s="159"/>
      <c r="R31" s="57"/>
      <c r="T31" s="1"/>
      <c r="U31" s="1"/>
    </row>
    <row r="32" spans="1:21" ht="15" customHeight="1" x14ac:dyDescent="0.25">
      <c r="A32" s="58"/>
      <c r="B32" s="337"/>
      <c r="C32" s="338"/>
      <c r="D32" s="338"/>
      <c r="E32" s="338"/>
      <c r="F32" s="338"/>
      <c r="G32" s="338"/>
      <c r="H32" s="338"/>
      <c r="I32" s="338"/>
      <c r="J32" s="338"/>
      <c r="K32" s="338"/>
      <c r="L32" s="339"/>
      <c r="M32" s="160"/>
      <c r="N32" s="160"/>
      <c r="O32" s="160"/>
      <c r="P32" s="160"/>
      <c r="Q32" s="160"/>
      <c r="R32" s="59"/>
      <c r="T32" s="1"/>
      <c r="U32" s="1"/>
    </row>
    <row r="33" spans="1:21" ht="15" customHeight="1" x14ac:dyDescent="0.25">
      <c r="A33" s="60"/>
      <c r="B33" s="337"/>
      <c r="C33" s="338"/>
      <c r="D33" s="338"/>
      <c r="E33" s="338"/>
      <c r="F33" s="338"/>
      <c r="G33" s="338"/>
      <c r="H33" s="338"/>
      <c r="I33" s="338"/>
      <c r="J33" s="338"/>
      <c r="K33" s="338"/>
      <c r="L33" s="339"/>
      <c r="M33" s="161"/>
      <c r="N33" s="161"/>
      <c r="O33" s="161"/>
      <c r="P33" s="161"/>
      <c r="Q33" s="161"/>
      <c r="R33" s="61"/>
      <c r="T33" s="1"/>
      <c r="U33" s="1"/>
    </row>
    <row r="34" spans="1:21" ht="15" customHeight="1" x14ac:dyDescent="0.25">
      <c r="A34" s="62"/>
      <c r="B34" s="337"/>
      <c r="C34" s="338"/>
      <c r="D34" s="338"/>
      <c r="E34" s="338"/>
      <c r="F34" s="338"/>
      <c r="G34" s="338"/>
      <c r="H34" s="338"/>
      <c r="I34" s="338"/>
      <c r="J34" s="338"/>
      <c r="K34" s="338"/>
      <c r="L34" s="339"/>
      <c r="M34" s="162"/>
      <c r="N34" s="162"/>
      <c r="O34" s="162"/>
      <c r="P34" s="162"/>
      <c r="Q34" s="162"/>
      <c r="R34" s="63"/>
      <c r="T34" s="1"/>
      <c r="U34" s="1"/>
    </row>
    <row r="35" spans="1:21" ht="15" customHeight="1" x14ac:dyDescent="0.25">
      <c r="A35" s="64"/>
      <c r="B35" s="337"/>
      <c r="C35" s="338"/>
      <c r="D35" s="338"/>
      <c r="E35" s="338"/>
      <c r="F35" s="338"/>
      <c r="G35" s="338"/>
      <c r="H35" s="338"/>
      <c r="I35" s="338"/>
      <c r="J35" s="338"/>
      <c r="K35" s="338"/>
      <c r="L35" s="339"/>
      <c r="M35" s="163"/>
      <c r="N35" s="163"/>
      <c r="O35" s="163"/>
      <c r="P35" s="163"/>
      <c r="Q35" s="163"/>
      <c r="R35" s="65"/>
      <c r="T35" s="1"/>
      <c r="U35" s="1"/>
    </row>
    <row r="36" spans="1:21" ht="15" customHeight="1" thickBot="1" x14ac:dyDescent="0.3">
      <c r="A36" s="164"/>
      <c r="B36" s="340"/>
      <c r="C36" s="341"/>
      <c r="D36" s="341"/>
      <c r="E36" s="341"/>
      <c r="F36" s="341"/>
      <c r="G36" s="341"/>
      <c r="H36" s="341"/>
      <c r="I36" s="341"/>
      <c r="J36" s="341"/>
      <c r="K36" s="341"/>
      <c r="L36" s="342"/>
      <c r="M36" s="165"/>
      <c r="N36" s="165"/>
      <c r="O36" s="165"/>
      <c r="P36" s="165"/>
      <c r="Q36" s="165"/>
      <c r="R36" s="166"/>
      <c r="T36" s="1"/>
      <c r="U36" s="1"/>
    </row>
    <row r="37" spans="1:21" ht="15" customHeight="1" x14ac:dyDescent="0.25">
      <c r="A37" s="167"/>
      <c r="B37" s="168"/>
      <c r="C37" s="168"/>
      <c r="D37" s="168"/>
      <c r="E37" s="168"/>
      <c r="F37" s="168"/>
      <c r="G37" s="168"/>
      <c r="H37" s="168"/>
      <c r="I37" s="168"/>
      <c r="J37" s="168"/>
      <c r="K37" s="168"/>
      <c r="L37" s="168"/>
      <c r="M37" s="168"/>
      <c r="N37" s="168"/>
      <c r="O37" s="168"/>
      <c r="P37" s="168"/>
      <c r="Q37" s="168"/>
      <c r="R37" s="169"/>
      <c r="T37" s="1"/>
      <c r="U37" s="1"/>
    </row>
    <row r="38" spans="1:21" ht="15" customHeight="1" thickBot="1" x14ac:dyDescent="0.3">
      <c r="A38" s="170"/>
      <c r="B38" s="171"/>
      <c r="C38" s="171"/>
      <c r="D38" s="171"/>
      <c r="E38" s="171"/>
      <c r="F38" s="171"/>
      <c r="G38" s="171"/>
      <c r="H38" s="171"/>
      <c r="I38" s="171"/>
      <c r="J38" s="171"/>
      <c r="K38" s="171"/>
      <c r="L38" s="171"/>
      <c r="M38" s="171"/>
      <c r="N38" s="171"/>
      <c r="O38" s="171"/>
      <c r="P38" s="171"/>
      <c r="Q38" s="171"/>
      <c r="R38" s="172"/>
      <c r="T38" s="1"/>
      <c r="U38" s="1"/>
    </row>
    <row r="39" spans="1:21" x14ac:dyDescent="0.25">
      <c r="A39" s="6"/>
      <c r="B39" s="6"/>
      <c r="C39" s="6"/>
      <c r="D39" s="6"/>
      <c r="F39" s="6"/>
      <c r="G39" s="6"/>
      <c r="H39" s="6"/>
      <c r="I39" s="6"/>
      <c r="J39" s="6"/>
      <c r="K39" s="6"/>
      <c r="L39" s="6"/>
      <c r="M39" s="6"/>
      <c r="N39" s="6"/>
      <c r="O39" s="6"/>
      <c r="P39" s="6"/>
      <c r="Q39" s="6"/>
      <c r="T39" s="1"/>
      <c r="U39" s="1"/>
    </row>
    <row r="40" spans="1:21" x14ac:dyDescent="0.25">
      <c r="A40" s="1"/>
      <c r="B40" s="9"/>
      <c r="C40" s="1"/>
      <c r="D40" s="9"/>
      <c r="E40" s="9"/>
      <c r="F40" s="9"/>
      <c r="G40" s="9"/>
      <c r="H40" s="9"/>
      <c r="I40" s="9"/>
      <c r="J40" s="9"/>
      <c r="K40" s="9"/>
      <c r="L40" s="9"/>
      <c r="M40" s="1"/>
      <c r="N40" s="1"/>
      <c r="O40" s="1"/>
      <c r="P40" s="1"/>
      <c r="Q40" s="1"/>
      <c r="R40" s="1"/>
      <c r="T40" s="1"/>
      <c r="U40" s="1"/>
    </row>
    <row r="41" spans="1:21" x14ac:dyDescent="0.25">
      <c r="A41" s="1"/>
      <c r="B41" s="9"/>
      <c r="C41" s="10"/>
      <c r="D41" s="9"/>
      <c r="E41" s="9"/>
      <c r="F41" s="9"/>
      <c r="G41" s="9"/>
      <c r="H41" s="9"/>
      <c r="I41" s="9"/>
      <c r="J41" s="9"/>
      <c r="K41" s="9"/>
      <c r="L41" s="9"/>
      <c r="M41" s="1"/>
      <c r="N41" s="1"/>
      <c r="O41" s="1"/>
      <c r="P41" s="1"/>
      <c r="Q41" s="1"/>
      <c r="R41" s="1"/>
      <c r="T41" s="1"/>
      <c r="U41" s="1"/>
    </row>
    <row r="42" spans="1:21" x14ac:dyDescent="0.25">
      <c r="A42" s="1"/>
      <c r="B42" s="9"/>
      <c r="C42" s="10"/>
      <c r="D42" s="9"/>
      <c r="E42" s="9"/>
      <c r="F42" s="9"/>
      <c r="G42" s="9"/>
      <c r="H42" s="9"/>
      <c r="I42" s="9"/>
      <c r="J42" s="9"/>
      <c r="K42" s="9"/>
      <c r="L42" s="9"/>
      <c r="M42" s="1"/>
      <c r="N42" s="1"/>
      <c r="O42" s="1"/>
      <c r="P42" s="1"/>
      <c r="Q42" s="1"/>
      <c r="R42" s="1"/>
      <c r="T42" s="1"/>
      <c r="U42" s="1"/>
    </row>
    <row r="43" spans="1:21" x14ac:dyDescent="0.25">
      <c r="A43" s="1"/>
      <c r="B43" s="9"/>
      <c r="C43" s="10"/>
      <c r="D43" s="9"/>
      <c r="E43" s="9"/>
      <c r="F43" s="9"/>
      <c r="G43" s="9"/>
      <c r="H43" s="9"/>
      <c r="I43" s="9"/>
      <c r="J43" s="9"/>
      <c r="K43" s="9"/>
      <c r="L43" s="9"/>
      <c r="M43" s="1"/>
      <c r="N43" s="1"/>
      <c r="O43" s="1"/>
      <c r="P43" s="1"/>
      <c r="Q43" s="1"/>
      <c r="R43" s="1"/>
      <c r="T43" s="1"/>
      <c r="U43" s="1"/>
    </row>
    <row r="44" spans="1:21" x14ac:dyDescent="0.25">
      <c r="A44" s="1"/>
      <c r="B44" s="9"/>
      <c r="C44" s="10"/>
      <c r="D44" s="9"/>
      <c r="E44" s="9"/>
      <c r="F44" s="9"/>
      <c r="G44" s="9"/>
      <c r="H44" s="9"/>
      <c r="I44" s="9"/>
      <c r="J44" s="9"/>
      <c r="K44" s="9"/>
      <c r="L44" s="9"/>
      <c r="M44" s="1"/>
      <c r="N44" s="1"/>
      <c r="O44" s="1"/>
      <c r="P44" s="1"/>
      <c r="Q44" s="1"/>
      <c r="R44" s="1"/>
      <c r="T44" s="1"/>
      <c r="U44" s="1"/>
    </row>
    <row r="45" spans="1:21" x14ac:dyDescent="0.25">
      <c r="A45" s="1"/>
      <c r="B45" s="9"/>
      <c r="C45" s="10"/>
      <c r="D45" s="9"/>
      <c r="E45" s="9"/>
      <c r="F45" s="9"/>
      <c r="G45" s="9"/>
      <c r="H45" s="9"/>
      <c r="I45" s="9"/>
      <c r="J45" s="9"/>
      <c r="K45" s="9"/>
      <c r="L45" s="9"/>
      <c r="M45" s="1"/>
      <c r="N45" s="1"/>
      <c r="O45" s="1"/>
      <c r="P45" s="1"/>
      <c r="Q45" s="1"/>
      <c r="R45" s="1"/>
      <c r="T45" s="1"/>
      <c r="U45" s="1"/>
    </row>
    <row r="46" spans="1:21" x14ac:dyDescent="0.25">
      <c r="A46" s="1"/>
      <c r="B46" s="1"/>
      <c r="C46" s="8"/>
      <c r="D46" s="1"/>
      <c r="E46" s="1"/>
      <c r="F46" s="9"/>
      <c r="G46" s="9"/>
      <c r="H46" s="9"/>
      <c r="I46" s="9"/>
      <c r="J46" s="9"/>
      <c r="K46" s="1"/>
      <c r="L46" s="1"/>
      <c r="M46" s="1"/>
      <c r="N46" s="1"/>
      <c r="O46" s="1"/>
      <c r="P46" s="1"/>
      <c r="Q46" s="1"/>
      <c r="R46" s="1"/>
      <c r="T46" s="1"/>
      <c r="U46" s="1"/>
    </row>
    <row r="47" spans="1:21" x14ac:dyDescent="0.25">
      <c r="A47" s="1"/>
      <c r="B47" s="1"/>
      <c r="C47" s="8"/>
      <c r="D47" s="1"/>
      <c r="E47" s="1"/>
      <c r="F47" s="9"/>
      <c r="G47" s="9"/>
      <c r="H47" s="9"/>
      <c r="I47" s="9"/>
      <c r="J47" s="9"/>
      <c r="K47" s="1"/>
      <c r="L47" s="1"/>
      <c r="M47" s="1"/>
      <c r="N47" s="1"/>
      <c r="O47" s="1"/>
      <c r="P47" s="1"/>
      <c r="Q47" s="1"/>
      <c r="R47" s="1"/>
      <c r="T47" s="1"/>
      <c r="U47" s="1"/>
    </row>
    <row r="48" spans="1:21" x14ac:dyDescent="0.25">
      <c r="A48" s="1"/>
      <c r="B48" s="1"/>
      <c r="C48" s="8"/>
      <c r="D48" s="1"/>
      <c r="E48" s="1"/>
      <c r="F48" s="9"/>
      <c r="G48" s="9"/>
      <c r="H48" s="9"/>
      <c r="I48" s="9"/>
      <c r="J48" s="9"/>
      <c r="K48" s="1"/>
      <c r="L48" s="1"/>
      <c r="M48" s="1"/>
      <c r="N48" s="1"/>
      <c r="O48" s="1"/>
      <c r="P48" s="1"/>
      <c r="Q48" s="1"/>
      <c r="R48" s="1"/>
      <c r="T48" s="1"/>
      <c r="U48" s="1"/>
    </row>
    <row r="49" spans="1:21" x14ac:dyDescent="0.25">
      <c r="A49" s="1"/>
      <c r="B49" s="1"/>
      <c r="C49" s="8"/>
      <c r="D49" s="1"/>
      <c r="E49" s="1"/>
      <c r="F49" s="9"/>
      <c r="G49" s="9"/>
      <c r="H49" s="9"/>
      <c r="I49" s="9"/>
      <c r="J49" s="9"/>
      <c r="K49" s="1"/>
      <c r="L49" s="1"/>
      <c r="M49" s="1"/>
      <c r="N49" s="1"/>
      <c r="O49" s="1"/>
      <c r="P49" s="1"/>
      <c r="Q49" s="1"/>
      <c r="R49" s="1"/>
      <c r="T49" s="1"/>
      <c r="U49" s="1"/>
    </row>
    <row r="50" spans="1:21" x14ac:dyDescent="0.25">
      <c r="A50" s="1"/>
      <c r="B50" s="1"/>
      <c r="C50" s="8"/>
      <c r="D50" s="1"/>
      <c r="E50" s="1"/>
      <c r="F50" s="1"/>
      <c r="G50" s="1"/>
      <c r="H50" s="1"/>
      <c r="I50" s="9"/>
      <c r="J50" s="1"/>
      <c r="K50" s="1"/>
      <c r="L50" s="1"/>
      <c r="M50" s="1"/>
      <c r="N50" s="1"/>
      <c r="O50" s="1"/>
      <c r="P50" s="1"/>
      <c r="Q50" s="1"/>
      <c r="R50" s="1"/>
      <c r="T50" s="1"/>
      <c r="U50" s="1"/>
    </row>
    <row r="51" spans="1:21" x14ac:dyDescent="0.25">
      <c r="A51" s="1"/>
      <c r="B51" s="1"/>
      <c r="C51" s="8"/>
      <c r="D51" s="1"/>
      <c r="E51" s="1"/>
      <c r="F51" s="1"/>
      <c r="G51" s="1"/>
      <c r="H51" s="1"/>
      <c r="I51" s="9"/>
      <c r="J51" s="1"/>
      <c r="K51" s="1"/>
      <c r="L51" s="1"/>
      <c r="M51" s="1"/>
      <c r="N51" s="1"/>
      <c r="O51" s="1"/>
      <c r="P51" s="1"/>
      <c r="Q51" s="1"/>
      <c r="R51" s="1"/>
      <c r="T51" s="1"/>
      <c r="U51" s="1"/>
    </row>
    <row r="52" spans="1:21" x14ac:dyDescent="0.25">
      <c r="A52" s="1"/>
      <c r="B52" s="1"/>
      <c r="C52" s="8"/>
      <c r="D52" s="1"/>
      <c r="E52" s="1"/>
      <c r="F52" s="1"/>
      <c r="G52" s="1"/>
      <c r="H52" s="1"/>
      <c r="I52" s="9"/>
      <c r="J52" s="1"/>
      <c r="K52" s="1"/>
      <c r="L52" s="1"/>
      <c r="M52" s="1"/>
      <c r="N52" s="1"/>
      <c r="O52" s="1"/>
      <c r="P52" s="1"/>
      <c r="Q52" s="1"/>
      <c r="R52" s="1"/>
      <c r="T52" s="1"/>
      <c r="U52" s="1"/>
    </row>
    <row r="53" spans="1:21" x14ac:dyDescent="0.25">
      <c r="A53" s="1"/>
      <c r="B53" s="1"/>
      <c r="C53" s="8"/>
      <c r="D53" s="1"/>
      <c r="E53" s="1"/>
      <c r="F53" s="1"/>
      <c r="G53" s="1"/>
      <c r="H53" s="1"/>
      <c r="I53" s="9"/>
      <c r="J53" s="1"/>
      <c r="K53" s="1"/>
      <c r="L53" s="1"/>
      <c r="M53" s="1"/>
      <c r="N53" s="1"/>
      <c r="O53" s="1"/>
      <c r="P53" s="1"/>
      <c r="Q53" s="1"/>
      <c r="R53" s="1"/>
      <c r="T53" s="1"/>
      <c r="U53" s="1"/>
    </row>
    <row r="54" spans="1:21" x14ac:dyDescent="0.25">
      <c r="A54" s="1"/>
      <c r="B54" s="1"/>
      <c r="C54" s="8"/>
      <c r="D54" s="1"/>
      <c r="E54" s="1"/>
      <c r="F54" s="1"/>
      <c r="G54" s="1"/>
      <c r="H54" s="1"/>
      <c r="I54" s="9"/>
      <c r="J54" s="1"/>
      <c r="K54" s="1"/>
      <c r="L54" s="1"/>
      <c r="M54" s="1"/>
      <c r="N54" s="1"/>
      <c r="O54" s="1"/>
      <c r="P54" s="1"/>
      <c r="Q54" s="1"/>
      <c r="R54" s="1"/>
      <c r="T54" s="1"/>
      <c r="U54" s="1"/>
    </row>
    <row r="55" spans="1:21" x14ac:dyDescent="0.25">
      <c r="A55" s="1"/>
      <c r="B55" s="1"/>
      <c r="C55" s="8"/>
      <c r="D55" s="1"/>
      <c r="E55" s="1"/>
      <c r="F55" s="1"/>
      <c r="G55" s="1"/>
      <c r="H55" s="1"/>
      <c r="I55" s="9"/>
      <c r="J55" s="1"/>
      <c r="K55" s="1"/>
      <c r="L55" s="1"/>
      <c r="M55" s="1"/>
      <c r="N55" s="1"/>
      <c r="O55" s="1"/>
      <c r="P55" s="1"/>
      <c r="Q55" s="1"/>
      <c r="R55" s="1"/>
      <c r="T55" s="1"/>
      <c r="U55" s="1"/>
    </row>
    <row r="56" spans="1:21" x14ac:dyDescent="0.25">
      <c r="A56" s="1"/>
      <c r="B56" s="1"/>
      <c r="C56" s="8"/>
      <c r="D56" s="1"/>
      <c r="E56" s="1"/>
      <c r="F56" s="1"/>
      <c r="G56" s="1"/>
      <c r="H56" s="1"/>
      <c r="I56" s="9"/>
      <c r="J56" s="1"/>
      <c r="K56" s="1"/>
      <c r="L56" s="1"/>
      <c r="M56" s="1"/>
      <c r="N56" s="1"/>
      <c r="O56" s="1"/>
      <c r="P56" s="1"/>
      <c r="Q56" s="1"/>
      <c r="R56" s="1"/>
      <c r="T56" s="1"/>
      <c r="U56" s="1"/>
    </row>
    <row r="57" spans="1:21" x14ac:dyDescent="0.25">
      <c r="A57" s="1"/>
      <c r="B57" s="1"/>
      <c r="C57" s="8"/>
      <c r="D57" s="1"/>
      <c r="E57" s="1"/>
      <c r="F57" s="1"/>
      <c r="G57" s="1"/>
      <c r="H57" s="1"/>
      <c r="I57" s="9"/>
      <c r="J57" s="1"/>
      <c r="K57" s="1"/>
      <c r="L57" s="1"/>
      <c r="M57" s="1"/>
      <c r="N57" s="1"/>
      <c r="O57" s="1"/>
      <c r="P57" s="1"/>
      <c r="Q57" s="1"/>
      <c r="R57" s="1"/>
      <c r="T57" s="1"/>
      <c r="U57" s="1"/>
    </row>
    <row r="58" spans="1:21" x14ac:dyDescent="0.25">
      <c r="A58" s="1"/>
      <c r="B58" s="1"/>
      <c r="C58" s="8"/>
      <c r="D58" s="1"/>
      <c r="E58" s="1"/>
      <c r="F58" s="1"/>
      <c r="G58" s="1"/>
      <c r="H58" s="1"/>
      <c r="I58" s="1"/>
      <c r="J58" s="1"/>
      <c r="K58" s="1"/>
      <c r="L58" s="1"/>
      <c r="M58" s="1"/>
      <c r="N58" s="1"/>
      <c r="O58" s="1"/>
      <c r="P58" s="1"/>
      <c r="Q58" s="1"/>
      <c r="R58" s="1"/>
      <c r="T58" s="1"/>
      <c r="U58" s="1"/>
    </row>
    <row r="59" spans="1:21" x14ac:dyDescent="0.25">
      <c r="A59" s="1"/>
      <c r="B59" s="1"/>
      <c r="C59" s="8"/>
      <c r="D59" s="1"/>
      <c r="E59" s="1"/>
      <c r="F59" s="1"/>
      <c r="G59" s="1"/>
      <c r="H59" s="1"/>
      <c r="I59" s="1"/>
      <c r="J59" s="1"/>
      <c r="K59" s="1"/>
      <c r="L59" s="1"/>
      <c r="M59" s="1"/>
      <c r="N59" s="1"/>
      <c r="O59" s="1"/>
      <c r="P59" s="1"/>
      <c r="Q59" s="1"/>
      <c r="R59" s="1"/>
      <c r="T59" s="1"/>
      <c r="U59" s="1"/>
    </row>
    <row r="60" spans="1:21" x14ac:dyDescent="0.25">
      <c r="A60" s="1"/>
      <c r="B60" s="1"/>
      <c r="C60" s="8"/>
      <c r="D60" s="1"/>
      <c r="E60" s="1"/>
      <c r="F60" s="1"/>
      <c r="G60" s="1"/>
      <c r="H60" s="1"/>
      <c r="I60" s="1"/>
      <c r="J60" s="1"/>
      <c r="K60" s="1"/>
      <c r="L60" s="1"/>
      <c r="M60" s="1"/>
      <c r="N60" s="1"/>
      <c r="O60" s="1"/>
      <c r="P60" s="1"/>
      <c r="Q60" s="1"/>
      <c r="R60" s="1"/>
      <c r="T60" s="1"/>
      <c r="U60" s="1"/>
    </row>
    <row r="61" spans="1:21" x14ac:dyDescent="0.25">
      <c r="A61" s="1"/>
      <c r="B61" s="1"/>
      <c r="C61" s="8"/>
      <c r="D61" s="1"/>
      <c r="E61" s="1"/>
      <c r="F61" s="1"/>
      <c r="G61" s="1"/>
      <c r="H61" s="1"/>
      <c r="I61" s="1"/>
      <c r="J61" s="1"/>
      <c r="K61" s="1"/>
      <c r="L61" s="1"/>
      <c r="M61" s="1"/>
      <c r="N61" s="1"/>
      <c r="O61" s="1"/>
      <c r="P61" s="1"/>
      <c r="Q61" s="1"/>
      <c r="R61" s="1"/>
      <c r="T61" s="1"/>
      <c r="U61" s="1"/>
    </row>
    <row r="62" spans="1:21" x14ac:dyDescent="0.25">
      <c r="A62" s="1"/>
      <c r="B62" s="1"/>
      <c r="C62" s="8"/>
      <c r="D62" s="1"/>
      <c r="E62" s="1"/>
      <c r="F62" s="1"/>
      <c r="G62" s="1"/>
      <c r="H62" s="1"/>
      <c r="I62" s="1"/>
      <c r="J62" s="1"/>
      <c r="K62" s="1"/>
      <c r="L62" s="1"/>
      <c r="M62" s="1"/>
      <c r="N62" s="1"/>
      <c r="O62" s="1"/>
      <c r="P62" s="1"/>
      <c r="Q62" s="1"/>
      <c r="R62" s="1"/>
      <c r="T62" s="1"/>
      <c r="U62" s="1"/>
    </row>
    <row r="63" spans="1:21" x14ac:dyDescent="0.25">
      <c r="A63" s="1"/>
      <c r="B63" s="1"/>
      <c r="C63" s="8"/>
      <c r="D63" s="1"/>
      <c r="E63" s="1"/>
      <c r="F63" s="1"/>
      <c r="G63" s="1"/>
      <c r="H63" s="1"/>
      <c r="I63" s="1"/>
      <c r="J63" s="1"/>
      <c r="K63" s="1"/>
      <c r="L63" s="1"/>
      <c r="M63" s="1"/>
      <c r="N63" s="1"/>
      <c r="O63" s="1"/>
      <c r="P63" s="1"/>
      <c r="Q63" s="1"/>
      <c r="R63" s="1"/>
      <c r="T63" s="1"/>
      <c r="U63" s="1"/>
    </row>
    <row r="64" spans="1:21" x14ac:dyDescent="0.25">
      <c r="A64" s="1"/>
      <c r="B64" s="1"/>
      <c r="C64" s="8"/>
      <c r="D64" s="1"/>
      <c r="E64" s="1"/>
      <c r="F64" s="1"/>
      <c r="G64" s="1"/>
      <c r="H64" s="1"/>
      <c r="I64" s="1"/>
      <c r="J64" s="1"/>
      <c r="K64" s="1"/>
      <c r="L64" s="1"/>
      <c r="M64" s="1"/>
      <c r="N64" s="1"/>
      <c r="O64" s="1"/>
      <c r="P64" s="1"/>
      <c r="Q64" s="1"/>
      <c r="R64" s="1"/>
      <c r="T64" s="1"/>
      <c r="U64" s="1"/>
    </row>
    <row r="65" spans="2:4" x14ac:dyDescent="0.25">
      <c r="B65" s="3"/>
      <c r="C65" s="4"/>
      <c r="D65" s="3"/>
    </row>
    <row r="66" spans="2:4" x14ac:dyDescent="0.25">
      <c r="B66" s="3"/>
      <c r="C66" s="4"/>
      <c r="D66" s="3"/>
    </row>
    <row r="67" spans="2:4" x14ac:dyDescent="0.25">
      <c r="B67" s="3"/>
      <c r="C67" s="4"/>
      <c r="D67" s="3"/>
    </row>
    <row r="68" spans="2:4" x14ac:dyDescent="0.25">
      <c r="B68" s="3"/>
      <c r="C68" s="4"/>
      <c r="D68" s="3"/>
    </row>
  </sheetData>
  <sheetProtection sheet="1" objects="1" scenarios="1" selectLockedCells="1"/>
  <mergeCells count="5">
    <mergeCell ref="H1:O2"/>
    <mergeCell ref="I20:J20"/>
    <mergeCell ref="I21:J21"/>
    <mergeCell ref="I22:J22"/>
    <mergeCell ref="B24:L36"/>
  </mergeCells>
  <conditionalFormatting sqref="K21">
    <cfRule type="cellIs" dxfId="29" priority="10" operator="greaterThan">
      <formula>351</formula>
    </cfRule>
    <cfRule type="cellIs" dxfId="28" priority="11" operator="between">
      <formula>151</formula>
      <formula>350</formula>
    </cfRule>
    <cfRule type="cellIs" dxfId="27" priority="12" operator="lessThan">
      <formula>150</formula>
    </cfRule>
  </conditionalFormatting>
  <conditionalFormatting sqref="F21">
    <cfRule type="cellIs" dxfId="26" priority="7" operator="greaterThan">
      <formula>16</formula>
    </cfRule>
    <cfRule type="cellIs" dxfId="25" priority="8" operator="between">
      <formula>6</formula>
      <formula>15</formula>
    </cfRule>
    <cfRule type="cellIs" dxfId="24" priority="9" operator="lessThan">
      <formula>6</formula>
    </cfRule>
  </conditionalFormatting>
  <conditionalFormatting sqref="Q21">
    <cfRule type="cellIs" dxfId="23" priority="4" operator="greaterThan">
      <formula>351</formula>
    </cfRule>
    <cfRule type="cellIs" dxfId="22" priority="5" operator="between">
      <formula>151</formula>
      <formula>350</formula>
    </cfRule>
    <cfRule type="cellIs" dxfId="21" priority="6" operator="lessThan">
      <formula>151</formula>
    </cfRule>
  </conditionalFormatting>
  <printOptions horizontalCentered="1" verticalCentered="1"/>
  <pageMargins left="0" right="0" top="0" bottom="0" header="0" footer="0"/>
  <pageSetup scale="52"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V68"/>
  <sheetViews>
    <sheetView showGridLines="0" zoomScale="70" zoomScaleNormal="70" workbookViewId="0">
      <selection activeCell="C3" sqref="C3"/>
    </sheetView>
  </sheetViews>
  <sheetFormatPr defaultRowHeight="15" x14ac:dyDescent="0.25"/>
  <cols>
    <col min="1" max="1" width="8.7109375" style="3" customWidth="1"/>
    <col min="2" max="2" width="20.7109375" customWidth="1"/>
    <col min="3" max="3" width="17.7109375" style="2" customWidth="1"/>
    <col min="4" max="4" width="12.7109375" customWidth="1"/>
    <col min="5" max="5" width="16.7109375" style="6" customWidth="1"/>
    <col min="6" max="6" width="7.7109375" style="3" customWidth="1"/>
    <col min="7" max="7" width="4.7109375" style="3" customWidth="1"/>
    <col min="8" max="8" width="20.7109375" style="3" customWidth="1"/>
    <col min="9" max="9" width="12.7109375" style="3" customWidth="1"/>
    <col min="10" max="10" width="13.85546875" style="3" customWidth="1"/>
    <col min="11" max="11" width="8.7109375" style="3" customWidth="1"/>
    <col min="12" max="13" width="5.7109375" style="3" customWidth="1"/>
    <col min="14" max="15" width="20.7109375" style="3" customWidth="1"/>
    <col min="16" max="16" width="26.7109375" style="3" customWidth="1"/>
    <col min="17" max="17" width="18.7109375" style="3" customWidth="1"/>
    <col min="18" max="18" width="8.7109375" style="6" customWidth="1"/>
    <col min="19" max="19" width="8.85546875" style="6" customWidth="1"/>
    <col min="20" max="21" width="8.85546875" style="6"/>
  </cols>
  <sheetData>
    <row r="1" spans="1:22" ht="15" customHeight="1" x14ac:dyDescent="0.25">
      <c r="A1" s="67"/>
      <c r="B1" s="68"/>
      <c r="C1" s="68"/>
      <c r="D1" s="68"/>
      <c r="E1" s="68"/>
      <c r="F1" s="68"/>
      <c r="G1" s="68"/>
      <c r="H1" s="324" t="s">
        <v>27</v>
      </c>
      <c r="I1" s="324"/>
      <c r="J1" s="324"/>
      <c r="K1" s="324"/>
      <c r="L1" s="324"/>
      <c r="M1" s="324"/>
      <c r="N1" s="324"/>
      <c r="O1" s="324"/>
      <c r="P1" s="68"/>
      <c r="Q1" s="68"/>
      <c r="R1" s="69"/>
      <c r="S1" s="245"/>
      <c r="T1" s="1"/>
      <c r="U1" s="1"/>
    </row>
    <row r="2" spans="1:22" ht="19.899999999999999" customHeight="1" thickBot="1" x14ac:dyDescent="0.4">
      <c r="A2" s="70"/>
      <c r="B2" s="51" t="s">
        <v>12</v>
      </c>
      <c r="C2" s="51" t="s">
        <v>13</v>
      </c>
      <c r="D2" s="23" t="s">
        <v>14</v>
      </c>
      <c r="E2" s="22"/>
      <c r="F2" s="22"/>
      <c r="G2" s="22"/>
      <c r="H2" s="325"/>
      <c r="I2" s="325"/>
      <c r="J2" s="325"/>
      <c r="K2" s="325"/>
      <c r="L2" s="325"/>
      <c r="M2" s="325"/>
      <c r="N2" s="325"/>
      <c r="O2" s="325"/>
      <c r="P2" s="22"/>
      <c r="Q2" s="22"/>
      <c r="R2" s="71"/>
      <c r="S2" s="245"/>
      <c r="T2" s="1"/>
      <c r="U2" s="1"/>
    </row>
    <row r="3" spans="1:22" s="1" customFormat="1" ht="22.15" customHeight="1" thickBot="1" x14ac:dyDescent="0.4">
      <c r="A3" s="72"/>
      <c r="B3" s="318">
        <v>43525</v>
      </c>
      <c r="C3" s="316">
        <v>0</v>
      </c>
      <c r="D3" s="28" t="s">
        <v>47</v>
      </c>
      <c r="E3" s="73"/>
      <c r="F3" s="73"/>
      <c r="G3" s="73">
        <f>AVERAGE(SMALL(C3:C14,{1;2}))</f>
        <v>0</v>
      </c>
      <c r="H3" s="73" t="str">
        <f t="shared" ref="H3:H14" si="0">TEXT(B3,"mmmm")</f>
        <v>March</v>
      </c>
      <c r="I3" s="73">
        <f t="shared" ref="I3:I14" si="1">MONTH(DATEVALUE(H3&amp;" 1"))</f>
        <v>3</v>
      </c>
      <c r="J3" s="73"/>
      <c r="K3" s="73"/>
      <c r="L3" s="73"/>
      <c r="M3" s="73"/>
      <c r="N3" s="73"/>
      <c r="O3" s="73"/>
      <c r="P3" s="73"/>
      <c r="Q3" s="73"/>
      <c r="R3" s="74"/>
      <c r="S3" s="246"/>
    </row>
    <row r="4" spans="1:22" s="1" customFormat="1" ht="22.15" customHeight="1" thickBot="1" x14ac:dyDescent="0.4">
      <c r="A4" s="75"/>
      <c r="B4" s="40">
        <f t="shared" ref="B4:B14" si="2">DATE(YEAR(B3),MONTH(B3)-1,1)</f>
        <v>43497</v>
      </c>
      <c r="C4" s="317">
        <v>0</v>
      </c>
      <c r="D4" s="29" t="s">
        <v>47</v>
      </c>
      <c r="E4" s="76"/>
      <c r="F4" s="76"/>
      <c r="G4" s="76">
        <f>AVERAGE(SMALL(C3:C14,{1;2}))</f>
        <v>0</v>
      </c>
      <c r="H4" s="76" t="str">
        <f t="shared" si="0"/>
        <v>February</v>
      </c>
      <c r="I4" s="76">
        <f t="shared" si="1"/>
        <v>2</v>
      </c>
      <c r="J4" s="76"/>
      <c r="K4" s="76"/>
      <c r="L4" s="76"/>
      <c r="M4" s="76"/>
      <c r="N4" s="76"/>
      <c r="O4" s="76"/>
      <c r="P4" s="76"/>
      <c r="Q4" s="76"/>
      <c r="R4" s="77"/>
      <c r="S4" s="6"/>
    </row>
    <row r="5" spans="1:22" s="1" customFormat="1" ht="22.15" customHeight="1" thickBot="1" x14ac:dyDescent="0.4">
      <c r="A5" s="78"/>
      <c r="B5" s="41">
        <f t="shared" si="2"/>
        <v>43466</v>
      </c>
      <c r="C5" s="317">
        <v>0</v>
      </c>
      <c r="D5" s="30" t="s">
        <v>47</v>
      </c>
      <c r="E5" s="79"/>
      <c r="F5" s="79"/>
      <c r="G5" s="79">
        <f>AVERAGE(SMALL(C3:C14,{1;2}))</f>
        <v>0</v>
      </c>
      <c r="H5" s="79" t="str">
        <f t="shared" si="0"/>
        <v>January</v>
      </c>
      <c r="I5" s="79">
        <f t="shared" si="1"/>
        <v>1</v>
      </c>
      <c r="J5" s="79"/>
      <c r="K5" s="79"/>
      <c r="L5" s="79"/>
      <c r="M5" s="79"/>
      <c r="N5" s="79"/>
      <c r="O5" s="79"/>
      <c r="P5" s="79"/>
      <c r="Q5" s="79"/>
      <c r="R5" s="80"/>
      <c r="S5" s="6"/>
    </row>
    <row r="6" spans="1:22" s="1" customFormat="1" ht="22.15" customHeight="1" thickBot="1" x14ac:dyDescent="0.4">
      <c r="A6" s="81"/>
      <c r="B6" s="42">
        <f t="shared" si="2"/>
        <v>43435</v>
      </c>
      <c r="C6" s="317">
        <v>0</v>
      </c>
      <c r="D6" s="31" t="s">
        <v>47</v>
      </c>
      <c r="E6" s="82"/>
      <c r="F6" s="82"/>
      <c r="G6" s="82">
        <f>AVERAGE(SMALL(C3:C14,{1;2}))</f>
        <v>0</v>
      </c>
      <c r="H6" s="82" t="str">
        <f t="shared" si="0"/>
        <v>December</v>
      </c>
      <c r="I6" s="82">
        <f t="shared" si="1"/>
        <v>12</v>
      </c>
      <c r="J6" s="82"/>
      <c r="K6" s="82"/>
      <c r="L6" s="82"/>
      <c r="M6" s="82"/>
      <c r="N6" s="82"/>
      <c r="O6" s="82"/>
      <c r="P6" s="82"/>
      <c r="Q6" s="82"/>
      <c r="R6" s="83"/>
      <c r="S6" s="6"/>
    </row>
    <row r="7" spans="1:22" s="1" customFormat="1" ht="22.15" customHeight="1" thickBot="1" x14ac:dyDescent="0.4">
      <c r="A7" s="84"/>
      <c r="B7" s="43">
        <f t="shared" si="2"/>
        <v>43405</v>
      </c>
      <c r="C7" s="317">
        <v>0</v>
      </c>
      <c r="D7" s="32" t="s">
        <v>47</v>
      </c>
      <c r="E7" s="85"/>
      <c r="F7" s="85"/>
      <c r="G7" s="85">
        <f>AVERAGE(SMALL(C3:C14,{1;2}))</f>
        <v>0</v>
      </c>
      <c r="H7" s="85" t="str">
        <f t="shared" si="0"/>
        <v>November</v>
      </c>
      <c r="I7" s="85">
        <f t="shared" si="1"/>
        <v>11</v>
      </c>
      <c r="J7" s="85"/>
      <c r="K7" s="85"/>
      <c r="L7" s="85"/>
      <c r="M7" s="85"/>
      <c r="N7" s="85"/>
      <c r="O7" s="85"/>
      <c r="P7" s="85"/>
      <c r="Q7" s="85"/>
      <c r="R7" s="86"/>
      <c r="S7" s="6"/>
    </row>
    <row r="8" spans="1:22" s="1" customFormat="1" ht="22.15" customHeight="1" thickBot="1" x14ac:dyDescent="0.4">
      <c r="A8" s="87"/>
      <c r="B8" s="44">
        <f t="shared" si="2"/>
        <v>43374</v>
      </c>
      <c r="C8" s="317">
        <v>0</v>
      </c>
      <c r="D8" s="33" t="s">
        <v>47</v>
      </c>
      <c r="E8" s="88"/>
      <c r="F8" s="88"/>
      <c r="G8" s="88">
        <f>AVERAGE(SMALL(C3:C14,{1;2}))</f>
        <v>0</v>
      </c>
      <c r="H8" s="88" t="str">
        <f t="shared" si="0"/>
        <v>October</v>
      </c>
      <c r="I8" s="88">
        <f t="shared" si="1"/>
        <v>10</v>
      </c>
      <c r="J8" s="88"/>
      <c r="K8" s="88"/>
      <c r="L8" s="88"/>
      <c r="M8" s="88"/>
      <c r="N8" s="88"/>
      <c r="O8" s="88"/>
      <c r="P8" s="88"/>
      <c r="Q8" s="88"/>
      <c r="R8" s="89"/>
      <c r="S8" s="6"/>
    </row>
    <row r="9" spans="1:22" s="1" customFormat="1" ht="22.15" customHeight="1" thickBot="1" x14ac:dyDescent="0.4">
      <c r="A9" s="90"/>
      <c r="B9" s="45">
        <f t="shared" si="2"/>
        <v>43344</v>
      </c>
      <c r="C9" s="317">
        <v>0</v>
      </c>
      <c r="D9" s="34" t="s">
        <v>47</v>
      </c>
      <c r="E9" s="91"/>
      <c r="F9" s="91"/>
      <c r="G9" s="91">
        <f>AVERAGE(SMALL(C3:C14,{1;2}))</f>
        <v>0</v>
      </c>
      <c r="H9" s="91" t="str">
        <f t="shared" si="0"/>
        <v>September</v>
      </c>
      <c r="I9" s="91">
        <f t="shared" si="1"/>
        <v>9</v>
      </c>
      <c r="J9" s="91"/>
      <c r="K9" s="91"/>
      <c r="L9" s="91"/>
      <c r="M9" s="91"/>
      <c r="N9" s="91"/>
      <c r="O9" s="91"/>
      <c r="P9" s="91"/>
      <c r="Q9" s="91"/>
      <c r="R9" s="92"/>
      <c r="S9" s="6"/>
    </row>
    <row r="10" spans="1:22" s="1" customFormat="1" ht="22.15" customHeight="1" thickBot="1" x14ac:dyDescent="0.4">
      <c r="A10" s="93"/>
      <c r="B10" s="46">
        <f t="shared" si="2"/>
        <v>43313</v>
      </c>
      <c r="C10" s="317">
        <v>0</v>
      </c>
      <c r="D10" s="35" t="s">
        <v>47</v>
      </c>
      <c r="E10" s="94"/>
      <c r="F10" s="94"/>
      <c r="G10" s="94">
        <f>AVERAGE(SMALL(C3:C14,{1;2}))</f>
        <v>0</v>
      </c>
      <c r="H10" s="94" t="str">
        <f t="shared" si="0"/>
        <v>August</v>
      </c>
      <c r="I10" s="94">
        <f t="shared" si="1"/>
        <v>8</v>
      </c>
      <c r="J10" s="94"/>
      <c r="K10" s="94"/>
      <c r="L10" s="94"/>
      <c r="M10" s="94"/>
      <c r="N10" s="94"/>
      <c r="O10" s="94"/>
      <c r="P10" s="94"/>
      <c r="Q10" s="94"/>
      <c r="R10" s="95"/>
      <c r="S10" s="6"/>
    </row>
    <row r="11" spans="1:22" s="1" customFormat="1" ht="22.15" customHeight="1" thickBot="1" x14ac:dyDescent="0.4">
      <c r="A11" s="96"/>
      <c r="B11" s="47">
        <f t="shared" si="2"/>
        <v>43282</v>
      </c>
      <c r="C11" s="317">
        <v>0</v>
      </c>
      <c r="D11" s="36" t="s">
        <v>47</v>
      </c>
      <c r="E11" s="97"/>
      <c r="F11" s="97"/>
      <c r="G11" s="97">
        <f>AVERAGE(SMALL(C3:C14,{1;2}))</f>
        <v>0</v>
      </c>
      <c r="H11" s="97" t="str">
        <f t="shared" si="0"/>
        <v>July</v>
      </c>
      <c r="I11" s="97">
        <f t="shared" si="1"/>
        <v>7</v>
      </c>
      <c r="J11" s="97"/>
      <c r="K11" s="97"/>
      <c r="L11" s="97"/>
      <c r="M11" s="97"/>
      <c r="N11" s="97"/>
      <c r="O11" s="97"/>
      <c r="P11" s="97"/>
      <c r="Q11" s="97"/>
      <c r="R11" s="98"/>
      <c r="S11" s="6"/>
    </row>
    <row r="12" spans="1:22" s="1" customFormat="1" ht="22.15" customHeight="1" thickBot="1" x14ac:dyDescent="0.4">
      <c r="A12" s="99"/>
      <c r="B12" s="48">
        <f t="shared" si="2"/>
        <v>43252</v>
      </c>
      <c r="C12" s="317">
        <v>0</v>
      </c>
      <c r="D12" s="37" t="s">
        <v>47</v>
      </c>
      <c r="E12" s="100"/>
      <c r="F12" s="100"/>
      <c r="G12" s="100">
        <f>AVERAGE(SMALL(C3:C14,{1;2}))</f>
        <v>0</v>
      </c>
      <c r="H12" s="100" t="str">
        <f t="shared" si="0"/>
        <v>June</v>
      </c>
      <c r="I12" s="100">
        <f t="shared" si="1"/>
        <v>6</v>
      </c>
      <c r="J12" s="100"/>
      <c r="K12" s="100"/>
      <c r="L12" s="100"/>
      <c r="M12" s="100"/>
      <c r="N12" s="100"/>
      <c r="O12" s="100"/>
      <c r="P12" s="100"/>
      <c r="Q12" s="100"/>
      <c r="R12" s="101"/>
      <c r="S12" s="6"/>
    </row>
    <row r="13" spans="1:22" s="1" customFormat="1" ht="22.15" customHeight="1" thickBot="1" x14ac:dyDescent="0.4">
      <c r="A13" s="102"/>
      <c r="B13" s="49">
        <f t="shared" si="2"/>
        <v>43221</v>
      </c>
      <c r="C13" s="317">
        <v>0</v>
      </c>
      <c r="D13" s="38" t="s">
        <v>47</v>
      </c>
      <c r="E13" s="103"/>
      <c r="F13" s="103"/>
      <c r="G13" s="103">
        <f>AVERAGE(SMALL(C3:C14,{1;2}))</f>
        <v>0</v>
      </c>
      <c r="H13" s="103" t="str">
        <f t="shared" si="0"/>
        <v>May</v>
      </c>
      <c r="I13" s="103">
        <f t="shared" si="1"/>
        <v>5</v>
      </c>
      <c r="J13" s="103"/>
      <c r="K13" s="103"/>
      <c r="L13" s="103"/>
      <c r="M13" s="103"/>
      <c r="N13" s="103"/>
      <c r="O13" s="103"/>
      <c r="P13" s="103"/>
      <c r="Q13" s="103"/>
      <c r="R13" s="104"/>
      <c r="S13" s="6"/>
    </row>
    <row r="14" spans="1:22" s="1" customFormat="1" ht="22.15" customHeight="1" thickBot="1" x14ac:dyDescent="0.4">
      <c r="A14" s="105"/>
      <c r="B14" s="50">
        <f t="shared" si="2"/>
        <v>43191</v>
      </c>
      <c r="C14" s="317">
        <v>0</v>
      </c>
      <c r="D14" s="39" t="s">
        <v>47</v>
      </c>
      <c r="E14" s="106"/>
      <c r="F14" s="106"/>
      <c r="G14" s="106">
        <f>AVERAGE(SMALL(C3:C14,{1;2}))</f>
        <v>0</v>
      </c>
      <c r="H14" s="106" t="str">
        <f t="shared" si="0"/>
        <v>April</v>
      </c>
      <c r="I14" s="106">
        <f t="shared" si="1"/>
        <v>4</v>
      </c>
      <c r="J14" s="106"/>
      <c r="K14" s="106"/>
      <c r="L14" s="106"/>
      <c r="M14" s="106"/>
      <c r="N14" s="106"/>
      <c r="O14" s="106"/>
      <c r="P14" s="106"/>
      <c r="Q14" s="106"/>
      <c r="R14" s="107"/>
      <c r="S14" s="6"/>
    </row>
    <row r="15" spans="1:22" ht="22.15" customHeight="1" thickBot="1" x14ac:dyDescent="0.4">
      <c r="A15" s="108"/>
      <c r="B15" s="109"/>
      <c r="C15" s="24">
        <f>SUM(C3:C14)</f>
        <v>0</v>
      </c>
      <c r="D15" s="27" t="s">
        <v>7</v>
      </c>
      <c r="E15" s="110"/>
      <c r="F15" s="110"/>
      <c r="G15" s="110"/>
      <c r="H15" s="110"/>
      <c r="I15" s="110"/>
      <c r="J15" s="110"/>
      <c r="K15" s="110"/>
      <c r="L15" s="110"/>
      <c r="M15" s="110"/>
      <c r="N15" s="110"/>
      <c r="O15" s="110"/>
      <c r="P15" s="110"/>
      <c r="Q15" s="110"/>
      <c r="R15" s="111"/>
      <c r="T15" s="1"/>
      <c r="U15" s="1"/>
      <c r="V15" s="5"/>
    </row>
    <row r="16" spans="1:22" ht="22.15" customHeight="1" thickBot="1" x14ac:dyDescent="0.4">
      <c r="A16" s="112"/>
      <c r="B16" s="113"/>
      <c r="C16" s="25">
        <f>AVERAGE(SMALL(C3:C14,{1;2})*12)</f>
        <v>0</v>
      </c>
      <c r="D16" s="25" t="s">
        <v>8</v>
      </c>
      <c r="E16" s="114"/>
      <c r="F16" s="114"/>
      <c r="G16" s="114"/>
      <c r="H16" s="114"/>
      <c r="I16" s="114"/>
      <c r="J16" s="114"/>
      <c r="K16" s="114"/>
      <c r="L16" s="114"/>
      <c r="M16" s="114"/>
      <c r="N16" s="114"/>
      <c r="O16" s="114"/>
      <c r="P16" s="114"/>
      <c r="Q16" s="114"/>
      <c r="R16" s="115"/>
      <c r="T16" s="1"/>
      <c r="U16" s="1"/>
    </row>
    <row r="17" spans="1:21" ht="22.15" customHeight="1" thickBot="1" x14ac:dyDescent="0.4">
      <c r="A17" s="116"/>
      <c r="B17" s="117"/>
      <c r="C17" s="26">
        <f>C15-C16</f>
        <v>0</v>
      </c>
      <c r="D17" s="26" t="s">
        <v>17</v>
      </c>
      <c r="E17" s="118"/>
      <c r="F17" s="118"/>
      <c r="G17" s="118"/>
      <c r="H17" s="118"/>
      <c r="I17" s="118"/>
      <c r="J17" s="118"/>
      <c r="K17" s="118"/>
      <c r="L17" s="118"/>
      <c r="M17" s="118"/>
      <c r="N17" s="118"/>
      <c r="O17" s="118"/>
      <c r="P17" s="118"/>
      <c r="Q17" s="118"/>
      <c r="R17" s="119"/>
      <c r="T17" s="1"/>
      <c r="U17" s="1"/>
    </row>
    <row r="18" spans="1:21" ht="15" customHeight="1" x14ac:dyDescent="0.25">
      <c r="A18" s="120"/>
      <c r="B18" s="121"/>
      <c r="C18" s="121"/>
      <c r="D18" s="121"/>
      <c r="E18" s="121"/>
      <c r="F18" s="121"/>
      <c r="G18" s="121"/>
      <c r="H18" s="121"/>
      <c r="I18" s="121"/>
      <c r="J18" s="121"/>
      <c r="K18" s="121"/>
      <c r="L18" s="121"/>
      <c r="M18" s="121"/>
      <c r="N18" s="121"/>
      <c r="O18" s="121"/>
      <c r="P18" s="121"/>
      <c r="Q18" s="121"/>
      <c r="R18" s="122"/>
      <c r="T18" s="1"/>
      <c r="U18" s="1"/>
    </row>
    <row r="19" spans="1:21" ht="22.15" customHeight="1" thickBot="1" x14ac:dyDescent="0.4">
      <c r="A19" s="123"/>
      <c r="B19" s="124" t="s">
        <v>162</v>
      </c>
      <c r="C19" s="125"/>
      <c r="D19" s="125"/>
      <c r="E19" s="125"/>
      <c r="F19" s="125"/>
      <c r="G19" s="125"/>
      <c r="H19" s="124" t="s">
        <v>35</v>
      </c>
      <c r="I19" s="125"/>
      <c r="J19" s="125"/>
      <c r="K19" s="125"/>
      <c r="L19" s="125"/>
      <c r="M19" s="125"/>
      <c r="N19" s="124" t="s">
        <v>36</v>
      </c>
      <c r="O19" s="125"/>
      <c r="P19" s="125"/>
      <c r="Q19" s="125"/>
      <c r="R19" s="126"/>
    </row>
    <row r="20" spans="1:21" ht="30" customHeight="1" thickBot="1" x14ac:dyDescent="0.4">
      <c r="A20" s="127"/>
      <c r="B20" s="276" t="s">
        <v>10</v>
      </c>
      <c r="C20" s="276">
        <f>'Electric Consumption'!C20</f>
        <v>1200</v>
      </c>
      <c r="D20" s="243" t="s">
        <v>4</v>
      </c>
      <c r="E20" s="13" t="s">
        <v>2</v>
      </c>
      <c r="F20" s="128" t="s">
        <v>9</v>
      </c>
      <c r="G20" s="129"/>
      <c r="H20" s="11" t="s">
        <v>4</v>
      </c>
      <c r="I20" s="357" t="s">
        <v>175</v>
      </c>
      <c r="J20" s="329"/>
      <c r="K20" s="128" t="s">
        <v>47</v>
      </c>
      <c r="L20" s="129"/>
      <c r="M20" s="129"/>
      <c r="N20" s="276" t="s">
        <v>20</v>
      </c>
      <c r="O20" s="276" t="s">
        <v>31</v>
      </c>
      <c r="P20" s="11" t="s">
        <v>176</v>
      </c>
      <c r="Q20" s="128" t="s">
        <v>47</v>
      </c>
      <c r="R20" s="130"/>
    </row>
    <row r="21" spans="1:21" ht="30" customHeight="1" thickBot="1" x14ac:dyDescent="0.3">
      <c r="A21" s="131"/>
      <c r="B21" s="275" t="s">
        <v>16</v>
      </c>
      <c r="C21" s="275">
        <f>'Electric Consumption'!C21</f>
        <v>8167</v>
      </c>
      <c r="D21" s="15" t="s">
        <v>5</v>
      </c>
      <c r="E21" s="16" t="s">
        <v>3</v>
      </c>
      <c r="F21" s="66">
        <f>'Electric Consumption'!F21</f>
        <v>0</v>
      </c>
      <c r="G21" s="131"/>
      <c r="H21" s="279" t="s">
        <v>5</v>
      </c>
      <c r="I21" s="330" t="s">
        <v>174</v>
      </c>
      <c r="J21" s="331"/>
      <c r="K21" s="7">
        <f>C16</f>
        <v>0</v>
      </c>
      <c r="L21" s="132"/>
      <c r="M21" s="132"/>
      <c r="N21" s="275" t="s">
        <v>21</v>
      </c>
      <c r="O21" s="275" t="s">
        <v>32</v>
      </c>
      <c r="P21" s="14" t="s">
        <v>177</v>
      </c>
      <c r="Q21" s="286">
        <f>IF(MONTH(DATEVALUE(O20&amp;" 1"))&gt;MONTH(DATEVALUE(O21&amp;" 1")), SUMIFS(C3:C14, I3:I14, "&gt;="&amp;MONTH(DATEVALUE(O20&amp;" 1")))+SUMIFS(C3:C14, I3:I14, "&lt;="&amp;MONTH(DATEVALUE(O21&amp;" 1"))), (SUMIFS(C3:C14, I3:I14, "&gt;="&amp;MONTH(DATEVALUE(O20&amp;" 1")))+SUMIFS(C3:C14, I3:I14, "&lt;="&amp;MONTH(DATEVALUE(O21&amp;" 1"))))-SUM(C3:C14))-(MOD(MONTH(DATEVALUE(O21&amp;" 1"))-MONTH(DATEVALUE(O20&amp;" 1")),12)+1)*G3</f>
        <v>0</v>
      </c>
      <c r="R21" s="133"/>
    </row>
    <row r="22" spans="1:21" ht="30" customHeight="1" thickBot="1" x14ac:dyDescent="0.3">
      <c r="A22" s="134"/>
      <c r="B22" s="287" t="s">
        <v>11</v>
      </c>
      <c r="C22" s="277">
        <f>'Electric Consumption'!C22</f>
        <v>0</v>
      </c>
      <c r="D22" s="244" t="s">
        <v>6</v>
      </c>
      <c r="E22" s="17" t="s">
        <v>1</v>
      </c>
      <c r="F22" s="135"/>
      <c r="G22" s="135"/>
      <c r="H22" s="19" t="s">
        <v>6</v>
      </c>
      <c r="I22" s="332" t="s">
        <v>48</v>
      </c>
      <c r="J22" s="333"/>
      <c r="K22" s="135"/>
      <c r="L22" s="135"/>
      <c r="M22" s="135"/>
      <c r="N22" s="135"/>
      <c r="O22" s="135"/>
      <c r="P22" s="19" t="s">
        <v>178</v>
      </c>
      <c r="Q22" s="135"/>
      <c r="R22" s="136"/>
    </row>
    <row r="23" spans="1:21" ht="30" customHeight="1" thickBot="1" x14ac:dyDescent="0.4">
      <c r="A23" s="140"/>
      <c r="B23" s="53"/>
      <c r="C23" s="53"/>
      <c r="D23" s="53"/>
      <c r="E23" s="52" t="s">
        <v>26</v>
      </c>
      <c r="F23" s="52"/>
      <c r="G23" s="53"/>
      <c r="H23" s="53"/>
      <c r="I23" s="53"/>
      <c r="J23" s="53"/>
      <c r="K23" s="53"/>
      <c r="L23" s="53"/>
      <c r="M23" s="53"/>
      <c r="N23" s="52"/>
      <c r="O23" s="53"/>
      <c r="P23" s="53"/>
      <c r="Q23" s="53"/>
      <c r="R23" s="141"/>
      <c r="T23" s="1"/>
      <c r="U23" s="1"/>
    </row>
    <row r="24" spans="1:21" ht="15" customHeight="1" x14ac:dyDescent="0.25">
      <c r="A24" s="142"/>
      <c r="B24" s="334"/>
      <c r="C24" s="335"/>
      <c r="D24" s="335"/>
      <c r="E24" s="335"/>
      <c r="F24" s="335"/>
      <c r="G24" s="335"/>
      <c r="H24" s="335"/>
      <c r="I24" s="335"/>
      <c r="J24" s="335"/>
      <c r="K24" s="335"/>
      <c r="L24" s="336"/>
      <c r="M24" s="143"/>
      <c r="N24" s="143"/>
      <c r="O24" s="143"/>
      <c r="P24" s="143"/>
      <c r="Q24" s="143"/>
      <c r="R24" s="144"/>
      <c r="T24" s="1"/>
      <c r="U24" s="1"/>
    </row>
    <row r="25" spans="1:21" ht="15" customHeight="1" x14ac:dyDescent="0.25">
      <c r="A25" s="145"/>
      <c r="B25" s="337"/>
      <c r="C25" s="338"/>
      <c r="D25" s="338"/>
      <c r="E25" s="338"/>
      <c r="F25" s="338"/>
      <c r="G25" s="338"/>
      <c r="H25" s="338"/>
      <c r="I25" s="338"/>
      <c r="J25" s="338"/>
      <c r="K25" s="338"/>
      <c r="L25" s="339"/>
      <c r="M25" s="143"/>
      <c r="N25" s="143"/>
      <c r="O25" s="143"/>
      <c r="P25" s="143"/>
      <c r="Q25" s="143"/>
      <c r="R25" s="147"/>
      <c r="T25" s="1"/>
      <c r="U25" s="1"/>
    </row>
    <row r="26" spans="1:21" ht="15" customHeight="1" x14ac:dyDescent="0.25">
      <c r="A26" s="148"/>
      <c r="B26" s="337"/>
      <c r="C26" s="338"/>
      <c r="D26" s="338"/>
      <c r="E26" s="338"/>
      <c r="F26" s="338"/>
      <c r="G26" s="338"/>
      <c r="H26" s="338"/>
      <c r="I26" s="338"/>
      <c r="J26" s="338"/>
      <c r="K26" s="338"/>
      <c r="L26" s="339"/>
      <c r="M26" s="21"/>
      <c r="N26" s="21"/>
      <c r="O26" s="21"/>
      <c r="P26" s="21"/>
      <c r="Q26" s="21"/>
      <c r="R26" s="149"/>
      <c r="T26" s="1"/>
      <c r="U26" s="1"/>
    </row>
    <row r="27" spans="1:21" ht="15" customHeight="1" x14ac:dyDescent="0.25">
      <c r="A27" s="150"/>
      <c r="B27" s="337"/>
      <c r="C27" s="338"/>
      <c r="D27" s="338"/>
      <c r="E27" s="338"/>
      <c r="F27" s="338"/>
      <c r="G27" s="338"/>
      <c r="H27" s="338"/>
      <c r="I27" s="338"/>
      <c r="J27" s="338"/>
      <c r="K27" s="338"/>
      <c r="L27" s="339"/>
      <c r="M27" s="21"/>
      <c r="N27" s="21"/>
      <c r="O27" s="21"/>
      <c r="P27" s="21"/>
      <c r="Q27" s="21"/>
      <c r="R27" s="151"/>
      <c r="T27" s="1"/>
      <c r="U27" s="1"/>
    </row>
    <row r="28" spans="1:21" ht="15" customHeight="1" x14ac:dyDescent="0.25">
      <c r="A28" s="152"/>
      <c r="B28" s="337"/>
      <c r="C28" s="338"/>
      <c r="D28" s="338"/>
      <c r="E28" s="338"/>
      <c r="F28" s="338"/>
      <c r="G28" s="338"/>
      <c r="H28" s="338"/>
      <c r="I28" s="338"/>
      <c r="J28" s="338"/>
      <c r="K28" s="338"/>
      <c r="L28" s="339"/>
      <c r="M28" s="153"/>
      <c r="N28" s="153"/>
      <c r="O28" s="153"/>
      <c r="P28" s="153"/>
      <c r="Q28" s="153"/>
      <c r="R28" s="154"/>
      <c r="T28" s="1"/>
      <c r="U28" s="1"/>
    </row>
    <row r="29" spans="1:21" ht="15" customHeight="1" x14ac:dyDescent="0.25">
      <c r="A29" s="155"/>
      <c r="B29" s="337"/>
      <c r="C29" s="338"/>
      <c r="D29" s="338"/>
      <c r="E29" s="338"/>
      <c r="F29" s="338"/>
      <c r="G29" s="338"/>
      <c r="H29" s="338"/>
      <c r="I29" s="338"/>
      <c r="J29" s="338"/>
      <c r="K29" s="338"/>
      <c r="L29" s="339"/>
      <c r="M29" s="153"/>
      <c r="N29" s="153"/>
      <c r="O29" s="153"/>
      <c r="P29" s="153"/>
      <c r="Q29" s="153"/>
      <c r="R29" s="157"/>
      <c r="T29" s="1"/>
      <c r="U29" s="1"/>
    </row>
    <row r="30" spans="1:21" ht="15" customHeight="1" x14ac:dyDescent="0.25">
      <c r="A30" s="54"/>
      <c r="B30" s="337"/>
      <c r="C30" s="338"/>
      <c r="D30" s="338"/>
      <c r="E30" s="338"/>
      <c r="F30" s="338"/>
      <c r="G30" s="338"/>
      <c r="H30" s="338"/>
      <c r="I30" s="338"/>
      <c r="J30" s="338"/>
      <c r="K30" s="338"/>
      <c r="L30" s="339"/>
      <c r="M30" s="158"/>
      <c r="N30" s="158"/>
      <c r="O30" s="158"/>
      <c r="P30" s="158"/>
      <c r="Q30" s="158"/>
      <c r="R30" s="55"/>
      <c r="T30" s="1"/>
      <c r="U30" s="1"/>
    </row>
    <row r="31" spans="1:21" ht="15" customHeight="1" x14ac:dyDescent="0.25">
      <c r="A31" s="56"/>
      <c r="B31" s="337"/>
      <c r="C31" s="338"/>
      <c r="D31" s="338"/>
      <c r="E31" s="338"/>
      <c r="F31" s="338"/>
      <c r="G31" s="338"/>
      <c r="H31" s="338"/>
      <c r="I31" s="338"/>
      <c r="J31" s="338"/>
      <c r="K31" s="338"/>
      <c r="L31" s="339"/>
      <c r="M31" s="159"/>
      <c r="N31" s="159"/>
      <c r="O31" s="159"/>
      <c r="P31" s="159"/>
      <c r="Q31" s="159"/>
      <c r="R31" s="57"/>
      <c r="T31" s="1"/>
      <c r="U31" s="1"/>
    </row>
    <row r="32" spans="1:21" ht="15" customHeight="1" x14ac:dyDescent="0.25">
      <c r="A32" s="58"/>
      <c r="B32" s="337"/>
      <c r="C32" s="338"/>
      <c r="D32" s="338"/>
      <c r="E32" s="338"/>
      <c r="F32" s="338"/>
      <c r="G32" s="338"/>
      <c r="H32" s="338"/>
      <c r="I32" s="338"/>
      <c r="J32" s="338"/>
      <c r="K32" s="338"/>
      <c r="L32" s="339"/>
      <c r="M32" s="160"/>
      <c r="N32" s="160"/>
      <c r="O32" s="160"/>
      <c r="P32" s="160"/>
      <c r="Q32" s="160"/>
      <c r="R32" s="59"/>
      <c r="T32" s="1"/>
      <c r="U32" s="1"/>
    </row>
    <row r="33" spans="1:21" ht="15" customHeight="1" x14ac:dyDescent="0.25">
      <c r="A33" s="60"/>
      <c r="B33" s="337"/>
      <c r="C33" s="338"/>
      <c r="D33" s="338"/>
      <c r="E33" s="338"/>
      <c r="F33" s="338"/>
      <c r="G33" s="338"/>
      <c r="H33" s="338"/>
      <c r="I33" s="338"/>
      <c r="J33" s="338"/>
      <c r="K33" s="338"/>
      <c r="L33" s="339"/>
      <c r="M33" s="161"/>
      <c r="N33" s="161"/>
      <c r="O33" s="161"/>
      <c r="P33" s="161"/>
      <c r="Q33" s="161"/>
      <c r="R33" s="61"/>
      <c r="T33" s="1"/>
      <c r="U33" s="1"/>
    </row>
    <row r="34" spans="1:21" ht="15" customHeight="1" x14ac:dyDescent="0.25">
      <c r="A34" s="62"/>
      <c r="B34" s="337"/>
      <c r="C34" s="338"/>
      <c r="D34" s="338"/>
      <c r="E34" s="338"/>
      <c r="F34" s="338"/>
      <c r="G34" s="338"/>
      <c r="H34" s="338"/>
      <c r="I34" s="338"/>
      <c r="J34" s="338"/>
      <c r="K34" s="338"/>
      <c r="L34" s="339"/>
      <c r="M34" s="162"/>
      <c r="N34" s="162"/>
      <c r="O34" s="162"/>
      <c r="P34" s="162"/>
      <c r="Q34" s="162"/>
      <c r="R34" s="63"/>
      <c r="T34" s="1"/>
      <c r="U34" s="1"/>
    </row>
    <row r="35" spans="1:21" ht="15" customHeight="1" x14ac:dyDescent="0.25">
      <c r="A35" s="64"/>
      <c r="B35" s="337"/>
      <c r="C35" s="338"/>
      <c r="D35" s="338"/>
      <c r="E35" s="338"/>
      <c r="F35" s="338"/>
      <c r="G35" s="338"/>
      <c r="H35" s="338"/>
      <c r="I35" s="338"/>
      <c r="J35" s="338"/>
      <c r="K35" s="338"/>
      <c r="L35" s="339"/>
      <c r="M35" s="163"/>
      <c r="N35" s="163"/>
      <c r="O35" s="163"/>
      <c r="P35" s="163"/>
      <c r="Q35" s="163"/>
      <c r="R35" s="65"/>
      <c r="T35" s="1"/>
      <c r="U35" s="1"/>
    </row>
    <row r="36" spans="1:21" ht="15" customHeight="1" thickBot="1" x14ac:dyDescent="0.3">
      <c r="A36" s="164"/>
      <c r="B36" s="340"/>
      <c r="C36" s="341"/>
      <c r="D36" s="341"/>
      <c r="E36" s="341"/>
      <c r="F36" s="341"/>
      <c r="G36" s="341"/>
      <c r="H36" s="341"/>
      <c r="I36" s="341"/>
      <c r="J36" s="341"/>
      <c r="K36" s="341"/>
      <c r="L36" s="342"/>
      <c r="M36" s="165"/>
      <c r="N36" s="165"/>
      <c r="O36" s="165"/>
      <c r="P36" s="165"/>
      <c r="Q36" s="165"/>
      <c r="R36" s="166"/>
      <c r="T36" s="1"/>
      <c r="U36" s="1"/>
    </row>
    <row r="37" spans="1:21" ht="15" customHeight="1" x14ac:dyDescent="0.25">
      <c r="A37" s="167"/>
      <c r="B37" s="168"/>
      <c r="C37" s="168"/>
      <c r="D37" s="168"/>
      <c r="E37" s="168"/>
      <c r="F37" s="168"/>
      <c r="G37" s="168"/>
      <c r="H37" s="168"/>
      <c r="I37" s="168"/>
      <c r="J37" s="168"/>
      <c r="K37" s="168"/>
      <c r="L37" s="168"/>
      <c r="M37" s="168"/>
      <c r="N37" s="168"/>
      <c r="O37" s="168"/>
      <c r="P37" s="168"/>
      <c r="Q37" s="168"/>
      <c r="R37" s="169"/>
      <c r="T37" s="1"/>
      <c r="U37" s="1"/>
    </row>
    <row r="38" spans="1:21" ht="15" customHeight="1" thickBot="1" x14ac:dyDescent="0.3">
      <c r="A38" s="170"/>
      <c r="B38" s="171"/>
      <c r="C38" s="171"/>
      <c r="D38" s="171"/>
      <c r="E38" s="171"/>
      <c r="F38" s="171"/>
      <c r="G38" s="171"/>
      <c r="H38" s="171"/>
      <c r="I38" s="171"/>
      <c r="J38" s="171"/>
      <c r="K38" s="171"/>
      <c r="L38" s="171"/>
      <c r="M38" s="171"/>
      <c r="N38" s="171"/>
      <c r="O38" s="171"/>
      <c r="P38" s="171"/>
      <c r="Q38" s="171"/>
      <c r="R38" s="172"/>
      <c r="T38" s="1"/>
      <c r="U38" s="1"/>
    </row>
    <row r="39" spans="1:21" x14ac:dyDescent="0.25">
      <c r="A39" s="6"/>
      <c r="B39" s="6"/>
      <c r="C39" s="6"/>
      <c r="D39" s="6"/>
      <c r="F39" s="6"/>
      <c r="G39" s="6"/>
      <c r="H39" s="6"/>
      <c r="I39" s="6"/>
      <c r="J39" s="6"/>
      <c r="K39" s="6"/>
      <c r="L39" s="6"/>
      <c r="M39" s="6"/>
      <c r="N39" s="6"/>
      <c r="O39" s="6"/>
      <c r="P39" s="6"/>
      <c r="Q39" s="6"/>
      <c r="T39" s="1"/>
      <c r="U39" s="1"/>
    </row>
    <row r="40" spans="1:21" x14ac:dyDescent="0.25">
      <c r="A40" s="1"/>
      <c r="B40" s="9"/>
      <c r="C40" s="1"/>
      <c r="D40" s="9"/>
      <c r="E40" s="9"/>
      <c r="F40" s="9"/>
      <c r="G40" s="9"/>
      <c r="H40" s="9"/>
      <c r="I40" s="9"/>
      <c r="J40" s="9"/>
      <c r="K40" s="9"/>
      <c r="L40" s="9"/>
      <c r="M40" s="1"/>
      <c r="N40" s="1"/>
      <c r="O40" s="1"/>
      <c r="P40" s="1"/>
      <c r="Q40" s="1"/>
      <c r="R40" s="1"/>
      <c r="T40" s="1"/>
      <c r="U40" s="1"/>
    </row>
    <row r="41" spans="1:21" x14ac:dyDescent="0.25">
      <c r="A41" s="1"/>
      <c r="B41" s="9"/>
      <c r="C41" s="10"/>
      <c r="D41" s="9"/>
      <c r="E41" s="9"/>
      <c r="F41" s="9"/>
      <c r="G41" s="9"/>
      <c r="H41" s="9"/>
      <c r="I41" s="9"/>
      <c r="J41" s="9"/>
      <c r="K41" s="9"/>
      <c r="L41" s="9"/>
      <c r="M41" s="1"/>
      <c r="N41" s="1"/>
      <c r="O41" s="1"/>
      <c r="P41" s="1"/>
      <c r="Q41" s="1"/>
      <c r="R41" s="1"/>
      <c r="T41" s="1"/>
      <c r="U41" s="1"/>
    </row>
    <row r="42" spans="1:21" x14ac:dyDescent="0.25">
      <c r="A42" s="1"/>
      <c r="B42" s="9"/>
      <c r="C42" s="10"/>
      <c r="D42" s="9"/>
      <c r="E42" s="9"/>
      <c r="F42" s="9"/>
      <c r="G42" s="9"/>
      <c r="H42" s="9"/>
      <c r="I42" s="9"/>
      <c r="J42" s="9"/>
      <c r="K42" s="9"/>
      <c r="L42" s="9"/>
      <c r="M42" s="1"/>
      <c r="N42" s="1"/>
      <c r="O42" s="1"/>
      <c r="P42" s="1"/>
      <c r="Q42" s="1"/>
      <c r="R42" s="1"/>
      <c r="T42" s="1"/>
      <c r="U42" s="1"/>
    </row>
    <row r="43" spans="1:21" x14ac:dyDescent="0.25">
      <c r="A43" s="1"/>
      <c r="B43" s="9"/>
      <c r="C43" s="10"/>
      <c r="D43" s="9"/>
      <c r="E43" s="9"/>
      <c r="F43" s="9"/>
      <c r="G43" s="9"/>
      <c r="H43" s="9"/>
      <c r="I43" s="9"/>
      <c r="J43" s="9"/>
      <c r="K43" s="9"/>
      <c r="L43" s="9"/>
      <c r="M43" s="1"/>
      <c r="N43" s="1"/>
      <c r="O43" s="1"/>
      <c r="P43" s="1"/>
      <c r="Q43" s="1"/>
      <c r="R43" s="1"/>
      <c r="T43" s="1"/>
      <c r="U43" s="1"/>
    </row>
    <row r="44" spans="1:21" x14ac:dyDescent="0.25">
      <c r="A44" s="1"/>
      <c r="B44" s="9"/>
      <c r="C44" s="10"/>
      <c r="D44" s="9"/>
      <c r="E44" s="9"/>
      <c r="F44" s="9"/>
      <c r="G44" s="9"/>
      <c r="H44" s="9"/>
      <c r="I44" s="9"/>
      <c r="J44" s="9"/>
      <c r="K44" s="9"/>
      <c r="L44" s="9"/>
      <c r="M44" s="1"/>
      <c r="N44" s="1"/>
      <c r="O44" s="1"/>
      <c r="P44" s="1"/>
      <c r="Q44" s="1"/>
      <c r="R44" s="1"/>
      <c r="T44" s="1"/>
      <c r="U44" s="1"/>
    </row>
    <row r="45" spans="1:21" x14ac:dyDescent="0.25">
      <c r="A45" s="1"/>
      <c r="B45" s="9"/>
      <c r="C45" s="10"/>
      <c r="D45" s="9"/>
      <c r="E45" s="9"/>
      <c r="F45" s="9"/>
      <c r="G45" s="9"/>
      <c r="H45" s="9"/>
      <c r="I45" s="9"/>
      <c r="J45" s="9"/>
      <c r="K45" s="9"/>
      <c r="L45" s="9"/>
      <c r="M45" s="1"/>
      <c r="N45" s="1"/>
      <c r="O45" s="1"/>
      <c r="P45" s="1"/>
      <c r="Q45" s="1"/>
      <c r="R45" s="1"/>
      <c r="T45" s="1"/>
      <c r="U45" s="1"/>
    </row>
    <row r="46" spans="1:21" x14ac:dyDescent="0.25">
      <c r="A46" s="1"/>
      <c r="B46" s="1"/>
      <c r="C46" s="8"/>
      <c r="D46" s="1"/>
      <c r="E46" s="1"/>
      <c r="F46" s="9"/>
      <c r="G46" s="9"/>
      <c r="H46" s="9"/>
      <c r="I46" s="9"/>
      <c r="J46" s="9"/>
      <c r="K46" s="1"/>
      <c r="L46" s="1"/>
      <c r="M46" s="1"/>
      <c r="N46" s="1"/>
      <c r="O46" s="1"/>
      <c r="P46" s="1"/>
      <c r="Q46" s="1"/>
      <c r="R46" s="1"/>
      <c r="T46" s="1"/>
      <c r="U46" s="1"/>
    </row>
    <row r="47" spans="1:21" x14ac:dyDescent="0.25">
      <c r="A47" s="1"/>
      <c r="B47" s="1"/>
      <c r="C47" s="8"/>
      <c r="D47" s="1"/>
      <c r="E47" s="1"/>
      <c r="F47" s="9"/>
      <c r="G47" s="9"/>
      <c r="H47" s="9"/>
      <c r="I47" s="9"/>
      <c r="J47" s="9"/>
      <c r="K47" s="1"/>
      <c r="L47" s="1"/>
      <c r="M47" s="1"/>
      <c r="N47" s="1"/>
      <c r="O47" s="1"/>
      <c r="P47" s="1"/>
      <c r="Q47" s="1"/>
      <c r="R47" s="1"/>
      <c r="T47" s="1"/>
      <c r="U47" s="1"/>
    </row>
    <row r="48" spans="1:21" x14ac:dyDescent="0.25">
      <c r="A48" s="1"/>
      <c r="B48" s="1"/>
      <c r="C48" s="8"/>
      <c r="D48" s="1"/>
      <c r="E48" s="1"/>
      <c r="F48" s="9"/>
      <c r="G48" s="9"/>
      <c r="H48" s="9"/>
      <c r="I48" s="9"/>
      <c r="J48" s="9"/>
      <c r="K48" s="1"/>
      <c r="L48" s="1"/>
      <c r="M48" s="1"/>
      <c r="N48" s="1"/>
      <c r="O48" s="1"/>
      <c r="P48" s="1"/>
      <c r="Q48" s="1"/>
      <c r="R48" s="1"/>
      <c r="T48" s="1"/>
      <c r="U48" s="1"/>
    </row>
    <row r="49" spans="1:21" x14ac:dyDescent="0.25">
      <c r="A49" s="1"/>
      <c r="B49" s="1"/>
      <c r="C49" s="8"/>
      <c r="D49" s="1"/>
      <c r="E49" s="1"/>
      <c r="F49" s="9"/>
      <c r="G49" s="9"/>
      <c r="H49" s="9"/>
      <c r="I49" s="9"/>
      <c r="J49" s="9"/>
      <c r="K49" s="1"/>
      <c r="L49" s="1"/>
      <c r="M49" s="1"/>
      <c r="N49" s="1"/>
      <c r="O49" s="1"/>
      <c r="P49" s="1"/>
      <c r="Q49" s="1"/>
      <c r="R49" s="1"/>
      <c r="T49" s="1"/>
      <c r="U49" s="1"/>
    </row>
    <row r="50" spans="1:21" x14ac:dyDescent="0.25">
      <c r="A50" s="1"/>
      <c r="B50" s="1"/>
      <c r="C50" s="8"/>
      <c r="D50" s="1"/>
      <c r="E50" s="1"/>
      <c r="F50" s="1"/>
      <c r="G50" s="1"/>
      <c r="H50" s="1"/>
      <c r="I50" s="9"/>
      <c r="J50" s="1"/>
      <c r="K50" s="1"/>
      <c r="L50" s="1"/>
      <c r="M50" s="1"/>
      <c r="N50" s="1"/>
      <c r="O50" s="1"/>
      <c r="P50" s="1"/>
      <c r="Q50" s="1"/>
      <c r="R50" s="1"/>
      <c r="T50" s="1"/>
      <c r="U50" s="1"/>
    </row>
    <row r="51" spans="1:21" x14ac:dyDescent="0.25">
      <c r="A51" s="1"/>
      <c r="B51" s="1"/>
      <c r="C51" s="8"/>
      <c r="D51" s="1"/>
      <c r="E51" s="1"/>
      <c r="F51" s="1"/>
      <c r="G51" s="1"/>
      <c r="H51" s="1"/>
      <c r="I51" s="9"/>
      <c r="J51" s="1"/>
      <c r="K51" s="1"/>
      <c r="L51" s="1"/>
      <c r="M51" s="1"/>
      <c r="N51" s="1"/>
      <c r="O51" s="1"/>
      <c r="P51" s="1"/>
      <c r="Q51" s="1"/>
      <c r="R51" s="1"/>
      <c r="T51" s="1"/>
      <c r="U51" s="1"/>
    </row>
    <row r="52" spans="1:21" x14ac:dyDescent="0.25">
      <c r="A52" s="1"/>
      <c r="B52" s="1"/>
      <c r="C52" s="8"/>
      <c r="D52" s="1"/>
      <c r="E52" s="1"/>
      <c r="F52" s="1"/>
      <c r="G52" s="1"/>
      <c r="H52" s="1"/>
      <c r="I52" s="9"/>
      <c r="J52" s="1"/>
      <c r="K52" s="1"/>
      <c r="L52" s="1"/>
      <c r="M52" s="1"/>
      <c r="N52" s="1"/>
      <c r="O52" s="1"/>
      <c r="P52" s="1"/>
      <c r="Q52" s="1"/>
      <c r="R52" s="1"/>
      <c r="T52" s="1"/>
      <c r="U52" s="1"/>
    </row>
    <row r="53" spans="1:21" x14ac:dyDescent="0.25">
      <c r="A53" s="1"/>
      <c r="B53" s="1"/>
      <c r="C53" s="8"/>
      <c r="D53" s="1"/>
      <c r="E53" s="1"/>
      <c r="F53" s="1"/>
      <c r="G53" s="1"/>
      <c r="H53" s="1"/>
      <c r="I53" s="9"/>
      <c r="J53" s="1"/>
      <c r="K53" s="1"/>
      <c r="L53" s="1"/>
      <c r="M53" s="1"/>
      <c r="N53" s="1"/>
      <c r="O53" s="1"/>
      <c r="P53" s="1"/>
      <c r="Q53" s="1"/>
      <c r="R53" s="1"/>
      <c r="T53" s="1"/>
      <c r="U53" s="1"/>
    </row>
    <row r="54" spans="1:21" x14ac:dyDescent="0.25">
      <c r="A54" s="1"/>
      <c r="B54" s="1"/>
      <c r="C54" s="8"/>
      <c r="D54" s="1"/>
      <c r="E54" s="1"/>
      <c r="F54" s="1"/>
      <c r="G54" s="1"/>
      <c r="H54" s="1"/>
      <c r="I54" s="9"/>
      <c r="J54" s="1"/>
      <c r="K54" s="1"/>
      <c r="L54" s="1"/>
      <c r="M54" s="1"/>
      <c r="N54" s="1"/>
      <c r="O54" s="1"/>
      <c r="P54" s="1"/>
      <c r="Q54" s="1"/>
      <c r="R54" s="1"/>
      <c r="T54" s="1"/>
      <c r="U54" s="1"/>
    </row>
    <row r="55" spans="1:21" x14ac:dyDescent="0.25">
      <c r="A55" s="1"/>
      <c r="B55" s="1"/>
      <c r="C55" s="8"/>
      <c r="D55" s="1"/>
      <c r="E55" s="1"/>
      <c r="F55" s="1"/>
      <c r="G55" s="1"/>
      <c r="H55" s="1"/>
      <c r="I55" s="9"/>
      <c r="J55" s="1"/>
      <c r="K55" s="1"/>
      <c r="L55" s="1"/>
      <c r="M55" s="1"/>
      <c r="N55" s="1"/>
      <c r="O55" s="1"/>
      <c r="P55" s="1"/>
      <c r="Q55" s="1"/>
      <c r="R55" s="1"/>
      <c r="T55" s="1"/>
      <c r="U55" s="1"/>
    </row>
    <row r="56" spans="1:21" x14ac:dyDescent="0.25">
      <c r="A56" s="1"/>
      <c r="B56" s="1"/>
      <c r="C56" s="8"/>
      <c r="D56" s="1"/>
      <c r="E56" s="1"/>
      <c r="F56" s="1"/>
      <c r="G56" s="1"/>
      <c r="H56" s="1"/>
      <c r="I56" s="9"/>
      <c r="J56" s="1"/>
      <c r="K56" s="1"/>
      <c r="L56" s="1"/>
      <c r="M56" s="1"/>
      <c r="N56" s="1"/>
      <c r="O56" s="1"/>
      <c r="P56" s="1"/>
      <c r="Q56" s="1"/>
      <c r="R56" s="1"/>
      <c r="T56" s="1"/>
      <c r="U56" s="1"/>
    </row>
    <row r="57" spans="1:21" x14ac:dyDescent="0.25">
      <c r="A57" s="1"/>
      <c r="B57" s="1"/>
      <c r="C57" s="8"/>
      <c r="D57" s="1"/>
      <c r="E57" s="1"/>
      <c r="F57" s="1"/>
      <c r="G57" s="1"/>
      <c r="H57" s="1"/>
      <c r="I57" s="9"/>
      <c r="J57" s="1"/>
      <c r="K57" s="1"/>
      <c r="L57" s="1"/>
      <c r="M57" s="1"/>
      <c r="N57" s="1"/>
      <c r="O57" s="1"/>
      <c r="P57" s="1"/>
      <c r="Q57" s="1"/>
      <c r="R57" s="1"/>
      <c r="T57" s="1"/>
      <c r="U57" s="1"/>
    </row>
    <row r="58" spans="1:21" x14ac:dyDescent="0.25">
      <c r="A58" s="1"/>
      <c r="B58" s="1"/>
      <c r="C58" s="8"/>
      <c r="D58" s="1"/>
      <c r="E58" s="1"/>
      <c r="F58" s="1"/>
      <c r="G58" s="1"/>
      <c r="H58" s="1"/>
      <c r="I58" s="1"/>
      <c r="J58" s="1"/>
      <c r="K58" s="1"/>
      <c r="L58" s="1"/>
      <c r="M58" s="1"/>
      <c r="N58" s="1"/>
      <c r="O58" s="1"/>
      <c r="P58" s="1"/>
      <c r="Q58" s="1"/>
      <c r="R58" s="1"/>
      <c r="T58" s="1"/>
      <c r="U58" s="1"/>
    </row>
    <row r="59" spans="1:21" x14ac:dyDescent="0.25">
      <c r="A59" s="1"/>
      <c r="B59" s="1"/>
      <c r="C59" s="8"/>
      <c r="D59" s="1"/>
      <c r="E59" s="1"/>
      <c r="F59" s="1"/>
      <c r="G59" s="1"/>
      <c r="H59" s="1"/>
      <c r="I59" s="1"/>
      <c r="J59" s="1"/>
      <c r="K59" s="1"/>
      <c r="L59" s="1"/>
      <c r="M59" s="1"/>
      <c r="N59" s="1"/>
      <c r="O59" s="1"/>
      <c r="P59" s="1"/>
      <c r="Q59" s="1"/>
      <c r="R59" s="1"/>
      <c r="T59" s="1"/>
      <c r="U59" s="1"/>
    </row>
    <row r="60" spans="1:21" x14ac:dyDescent="0.25">
      <c r="A60" s="1"/>
      <c r="B60" s="1"/>
      <c r="C60" s="8"/>
      <c r="D60" s="1"/>
      <c r="E60" s="1"/>
      <c r="F60" s="1"/>
      <c r="G60" s="1"/>
      <c r="H60" s="1"/>
      <c r="I60" s="1"/>
      <c r="J60" s="1"/>
      <c r="K60" s="1"/>
      <c r="L60" s="1"/>
      <c r="M60" s="1"/>
      <c r="N60" s="1"/>
      <c r="O60" s="1"/>
      <c r="P60" s="1"/>
      <c r="Q60" s="1"/>
      <c r="R60" s="1"/>
      <c r="T60" s="1"/>
      <c r="U60" s="1"/>
    </row>
    <row r="61" spans="1:21" x14ac:dyDescent="0.25">
      <c r="A61" s="1"/>
      <c r="B61" s="1"/>
      <c r="C61" s="8"/>
      <c r="D61" s="1"/>
      <c r="E61" s="1"/>
      <c r="F61" s="1"/>
      <c r="G61" s="1"/>
      <c r="H61" s="1"/>
      <c r="I61" s="1"/>
      <c r="J61" s="1"/>
      <c r="K61" s="1"/>
      <c r="L61" s="1"/>
      <c r="M61" s="1"/>
      <c r="N61" s="1"/>
      <c r="O61" s="1"/>
      <c r="P61" s="1"/>
      <c r="Q61" s="1"/>
      <c r="R61" s="1"/>
      <c r="T61" s="1"/>
      <c r="U61" s="1"/>
    </row>
    <row r="62" spans="1:21" x14ac:dyDescent="0.25">
      <c r="A62" s="1"/>
      <c r="B62" s="1"/>
      <c r="C62" s="8"/>
      <c r="D62" s="1"/>
      <c r="E62" s="1"/>
      <c r="F62" s="1"/>
      <c r="G62" s="1"/>
      <c r="H62" s="1"/>
      <c r="I62" s="1"/>
      <c r="J62" s="1"/>
      <c r="K62" s="1"/>
      <c r="L62" s="1"/>
      <c r="M62" s="1"/>
      <c r="N62" s="1"/>
      <c r="O62" s="1"/>
      <c r="P62" s="1"/>
      <c r="Q62" s="1"/>
      <c r="R62" s="1"/>
      <c r="T62" s="1"/>
      <c r="U62" s="1"/>
    </row>
    <row r="63" spans="1:21" x14ac:dyDescent="0.25">
      <c r="A63" s="1"/>
      <c r="B63" s="1"/>
      <c r="C63" s="8"/>
      <c r="D63" s="1"/>
      <c r="E63" s="1"/>
      <c r="F63" s="1"/>
      <c r="G63" s="1"/>
      <c r="H63" s="1"/>
      <c r="I63" s="1"/>
      <c r="J63" s="1"/>
      <c r="K63" s="1"/>
      <c r="L63" s="1"/>
      <c r="M63" s="1"/>
      <c r="N63" s="1"/>
      <c r="O63" s="1"/>
      <c r="P63" s="1"/>
      <c r="Q63" s="1"/>
      <c r="R63" s="1"/>
      <c r="T63" s="1"/>
      <c r="U63" s="1"/>
    </row>
    <row r="64" spans="1:21" x14ac:dyDescent="0.25">
      <c r="A64" s="1"/>
      <c r="B64" s="1"/>
      <c r="C64" s="8"/>
      <c r="D64" s="1"/>
      <c r="E64" s="1"/>
      <c r="F64" s="1"/>
      <c r="G64" s="1"/>
      <c r="H64" s="1"/>
      <c r="I64" s="1"/>
      <c r="J64" s="1"/>
      <c r="K64" s="1"/>
      <c r="L64" s="1"/>
      <c r="M64" s="1"/>
      <c r="N64" s="1"/>
      <c r="O64" s="1"/>
      <c r="P64" s="1"/>
      <c r="Q64" s="1"/>
      <c r="R64" s="1"/>
      <c r="T64" s="1"/>
      <c r="U64" s="1"/>
    </row>
    <row r="65" spans="2:4" x14ac:dyDescent="0.25">
      <c r="B65" s="3"/>
      <c r="C65" s="4"/>
      <c r="D65" s="3"/>
    </row>
    <row r="66" spans="2:4" x14ac:dyDescent="0.25">
      <c r="B66" s="3"/>
      <c r="C66" s="4"/>
      <c r="D66" s="3"/>
    </row>
    <row r="67" spans="2:4" x14ac:dyDescent="0.25">
      <c r="B67" s="3"/>
      <c r="C67" s="4"/>
      <c r="D67" s="3"/>
    </row>
    <row r="68" spans="2:4" x14ac:dyDescent="0.25">
      <c r="B68" s="3"/>
      <c r="C68" s="4"/>
      <c r="D68" s="3"/>
    </row>
  </sheetData>
  <sheetProtection algorithmName="SHA-512" hashValue="02LXT+7HCkdOIqVEkMHwU7QG1DzY0lmmMzYLZTMDgk1luCsA1o9b+dAtbV9+4IwCh6s996k6kSb28eMR66SK6A==" saltValue="EKj7KjJ5y6nmlDB4t28JOg==" spinCount="100000" sheet="1" objects="1" scenarios="1" selectLockedCells="1"/>
  <mergeCells count="5">
    <mergeCell ref="H1:O2"/>
    <mergeCell ref="I20:J20"/>
    <mergeCell ref="I21:J21"/>
    <mergeCell ref="I22:J22"/>
    <mergeCell ref="B24:L36"/>
  </mergeCells>
  <conditionalFormatting sqref="K21">
    <cfRule type="cellIs" dxfId="20" priority="10" operator="greaterThan">
      <formula>201</formula>
    </cfRule>
    <cfRule type="cellIs" dxfId="19" priority="11" operator="between">
      <formula>101</formula>
      <formula>200</formula>
    </cfRule>
    <cfRule type="cellIs" dxfId="18" priority="12" operator="lessThan">
      <formula>100</formula>
    </cfRule>
  </conditionalFormatting>
  <conditionalFormatting sqref="F21">
    <cfRule type="cellIs" dxfId="17" priority="7" operator="greaterThan">
      <formula>16</formula>
    </cfRule>
    <cfRule type="cellIs" dxfId="16" priority="8" operator="between">
      <formula>6</formula>
      <formula>15</formula>
    </cfRule>
    <cfRule type="cellIs" dxfId="15" priority="9" operator="lessThan">
      <formula>6</formula>
    </cfRule>
  </conditionalFormatting>
  <conditionalFormatting sqref="Q21">
    <cfRule type="cellIs" dxfId="14" priority="4" operator="greaterThan">
      <formula>326</formula>
    </cfRule>
    <cfRule type="cellIs" dxfId="13" priority="5" operator="between">
      <formula>151</formula>
      <formula>325</formula>
    </cfRule>
    <cfRule type="cellIs" dxfId="12" priority="6" operator="lessThan">
      <formula>150</formula>
    </cfRule>
  </conditionalFormatting>
  <printOptions horizontalCentered="1" verticalCentered="1"/>
  <pageMargins left="0" right="0" top="0" bottom="0" header="0" footer="0"/>
  <pageSetup scale="53"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tint="4.9989318521683403E-2"/>
    <pageSetUpPr fitToPage="1"/>
  </sheetPr>
  <dimension ref="A1:X68"/>
  <sheetViews>
    <sheetView showGridLines="0" zoomScale="70" zoomScaleNormal="70" workbookViewId="0">
      <selection activeCell="C3" sqref="C3:C14"/>
    </sheetView>
  </sheetViews>
  <sheetFormatPr defaultRowHeight="15" x14ac:dyDescent="0.25"/>
  <cols>
    <col min="1" max="1" width="8.7109375" style="3" customWidth="1"/>
    <col min="2" max="2" width="20.7109375" customWidth="1"/>
    <col min="3" max="3" width="17.7109375" style="2" customWidth="1"/>
    <col min="4" max="4" width="12.7109375" customWidth="1"/>
    <col min="5" max="5" width="16.7109375" style="6" customWidth="1"/>
    <col min="6" max="6" width="7.7109375" style="3" customWidth="1"/>
    <col min="7" max="7" width="4.7109375" style="3" customWidth="1"/>
    <col min="8" max="8" width="20.7109375" style="3" customWidth="1"/>
    <col min="9" max="9" width="12.7109375" style="3" customWidth="1"/>
    <col min="10" max="10" width="13.7109375" style="3" customWidth="1"/>
    <col min="11" max="11" width="8.7109375" style="3" customWidth="1"/>
    <col min="12" max="13" width="5.7109375" style="3" customWidth="1"/>
    <col min="14" max="15" width="20.7109375" style="3" customWidth="1"/>
    <col min="16" max="16" width="26.7109375" style="3" customWidth="1"/>
    <col min="17" max="17" width="18.7109375" style="3" customWidth="1"/>
    <col min="18" max="18" width="8.7109375" style="6" customWidth="1"/>
    <col min="19" max="19" width="8.85546875" style="6" customWidth="1"/>
    <col min="20" max="21" width="8.85546875" style="6"/>
  </cols>
  <sheetData>
    <row r="1" spans="1:22" ht="15" customHeight="1" x14ac:dyDescent="0.25">
      <c r="A1" s="67"/>
      <c r="B1" s="68"/>
      <c r="C1" s="68"/>
      <c r="D1" s="68"/>
      <c r="E1" s="68"/>
      <c r="F1" s="68"/>
      <c r="G1" s="68"/>
      <c r="H1" s="324" t="s">
        <v>27</v>
      </c>
      <c r="I1" s="324"/>
      <c r="J1" s="324"/>
      <c r="K1" s="324"/>
      <c r="L1" s="324"/>
      <c r="M1" s="324"/>
      <c r="N1" s="324"/>
      <c r="O1" s="324"/>
      <c r="P1" s="68"/>
      <c r="Q1" s="68"/>
      <c r="R1" s="69"/>
      <c r="S1" s="245"/>
      <c r="T1" s="1"/>
      <c r="U1" s="1"/>
    </row>
    <row r="2" spans="1:22" ht="19.899999999999999" customHeight="1" thickBot="1" x14ac:dyDescent="0.4">
      <c r="A2" s="70"/>
      <c r="B2" s="51" t="s">
        <v>12</v>
      </c>
      <c r="C2" s="51" t="s">
        <v>13</v>
      </c>
      <c r="D2" s="23" t="s">
        <v>14</v>
      </c>
      <c r="E2" s="22"/>
      <c r="F2" s="22"/>
      <c r="G2" s="22"/>
      <c r="H2" s="325"/>
      <c r="I2" s="325"/>
      <c r="J2" s="325"/>
      <c r="K2" s="325"/>
      <c r="L2" s="325"/>
      <c r="M2" s="325"/>
      <c r="N2" s="325"/>
      <c r="O2" s="325"/>
      <c r="P2" s="22"/>
      <c r="Q2" s="22"/>
      <c r="R2" s="71"/>
      <c r="S2" s="245"/>
      <c r="T2" s="1"/>
      <c r="U2" s="1"/>
    </row>
    <row r="3" spans="1:22" s="1" customFormat="1" ht="22.15" customHeight="1" thickBot="1" x14ac:dyDescent="0.4">
      <c r="A3" s="72"/>
      <c r="B3" s="318">
        <v>43525</v>
      </c>
      <c r="C3" s="316">
        <v>0</v>
      </c>
      <c r="D3" s="28" t="s">
        <v>47</v>
      </c>
      <c r="E3" s="73"/>
      <c r="F3" s="73"/>
      <c r="G3" s="73">
        <f>AVERAGE(SMALL(C3:C14,{1;2}))</f>
        <v>0</v>
      </c>
      <c r="H3" s="73" t="str">
        <f t="shared" ref="H3:H14" si="0">TEXT(B3,"mmmm")</f>
        <v>March</v>
      </c>
      <c r="I3" s="73">
        <f t="shared" ref="I3:I14" si="1">MONTH(DATEVALUE(H3&amp;" 1"))</f>
        <v>3</v>
      </c>
      <c r="J3" s="73"/>
      <c r="K3" s="73"/>
      <c r="L3" s="73"/>
      <c r="M3" s="73"/>
      <c r="N3" s="73"/>
      <c r="O3" s="73"/>
      <c r="P3" s="73"/>
      <c r="Q3" s="73"/>
      <c r="R3" s="74"/>
      <c r="S3" s="246"/>
    </row>
    <row r="4" spans="1:22" s="1" customFormat="1" ht="22.15" customHeight="1" thickBot="1" x14ac:dyDescent="0.4">
      <c r="A4" s="75"/>
      <c r="B4" s="40">
        <f t="shared" ref="B4:B14" si="2">DATE(YEAR(B3),MONTH(B3)-1,1)</f>
        <v>43497</v>
      </c>
      <c r="C4" s="317">
        <v>0</v>
      </c>
      <c r="D4" s="29" t="s">
        <v>47</v>
      </c>
      <c r="E4" s="76"/>
      <c r="F4" s="76"/>
      <c r="G4" s="76">
        <f>AVERAGE(SMALL(C3:C14,{1;2}))</f>
        <v>0</v>
      </c>
      <c r="H4" s="76" t="str">
        <f t="shared" si="0"/>
        <v>February</v>
      </c>
      <c r="I4" s="76">
        <f t="shared" si="1"/>
        <v>2</v>
      </c>
      <c r="J4" s="76"/>
      <c r="K4" s="76"/>
      <c r="L4" s="76"/>
      <c r="M4" s="76"/>
      <c r="N4" s="76"/>
      <c r="O4" s="76"/>
      <c r="P4" s="76"/>
      <c r="Q4" s="76"/>
      <c r="R4" s="77"/>
      <c r="S4" s="6"/>
    </row>
    <row r="5" spans="1:22" s="1" customFormat="1" ht="22.15" customHeight="1" thickBot="1" x14ac:dyDescent="0.4">
      <c r="A5" s="78"/>
      <c r="B5" s="41">
        <f t="shared" si="2"/>
        <v>43466</v>
      </c>
      <c r="C5" s="317">
        <v>0</v>
      </c>
      <c r="D5" s="30" t="s">
        <v>47</v>
      </c>
      <c r="E5" s="79"/>
      <c r="F5" s="79"/>
      <c r="G5" s="79">
        <f>AVERAGE(SMALL(C3:C14,{1;2}))</f>
        <v>0</v>
      </c>
      <c r="H5" s="79" t="str">
        <f t="shared" si="0"/>
        <v>January</v>
      </c>
      <c r="I5" s="79">
        <f t="shared" si="1"/>
        <v>1</v>
      </c>
      <c r="J5" s="79"/>
      <c r="K5" s="79"/>
      <c r="L5" s="79"/>
      <c r="M5" s="79"/>
      <c r="N5" s="79"/>
      <c r="O5" s="79"/>
      <c r="P5" s="79"/>
      <c r="Q5" s="79"/>
      <c r="R5" s="80"/>
      <c r="S5" s="6"/>
    </row>
    <row r="6" spans="1:22" s="1" customFormat="1" ht="22.15" customHeight="1" thickBot="1" x14ac:dyDescent="0.4">
      <c r="A6" s="81"/>
      <c r="B6" s="42">
        <f t="shared" si="2"/>
        <v>43435</v>
      </c>
      <c r="C6" s="317">
        <v>0</v>
      </c>
      <c r="D6" s="31" t="s">
        <v>47</v>
      </c>
      <c r="E6" s="82"/>
      <c r="F6" s="82"/>
      <c r="G6" s="82">
        <f>AVERAGE(SMALL(C3:C14,{1;2}))</f>
        <v>0</v>
      </c>
      <c r="H6" s="82" t="str">
        <f t="shared" si="0"/>
        <v>December</v>
      </c>
      <c r="I6" s="82">
        <f t="shared" si="1"/>
        <v>12</v>
      </c>
      <c r="J6" s="82"/>
      <c r="K6" s="82"/>
      <c r="L6" s="82"/>
      <c r="M6" s="82"/>
      <c r="N6" s="82"/>
      <c r="O6" s="82"/>
      <c r="P6" s="82"/>
      <c r="Q6" s="82"/>
      <c r="R6" s="83"/>
      <c r="S6" s="6"/>
    </row>
    <row r="7" spans="1:22" s="1" customFormat="1" ht="22.15" customHeight="1" thickBot="1" x14ac:dyDescent="0.4">
      <c r="A7" s="84"/>
      <c r="B7" s="43">
        <f t="shared" si="2"/>
        <v>43405</v>
      </c>
      <c r="C7" s="317">
        <v>0</v>
      </c>
      <c r="D7" s="32" t="s">
        <v>47</v>
      </c>
      <c r="E7" s="85"/>
      <c r="F7" s="85"/>
      <c r="G7" s="85">
        <f>AVERAGE(SMALL(C3:C14,{1;2}))</f>
        <v>0</v>
      </c>
      <c r="H7" s="85" t="str">
        <f t="shared" si="0"/>
        <v>November</v>
      </c>
      <c r="I7" s="85">
        <f t="shared" si="1"/>
        <v>11</v>
      </c>
      <c r="J7" s="85"/>
      <c r="K7" s="85"/>
      <c r="L7" s="85"/>
      <c r="M7" s="85"/>
      <c r="N7" s="85"/>
      <c r="O7" s="85"/>
      <c r="P7" s="85"/>
      <c r="Q7" s="85"/>
      <c r="R7" s="86"/>
      <c r="S7" s="6"/>
    </row>
    <row r="8" spans="1:22" s="1" customFormat="1" ht="22.15" customHeight="1" thickBot="1" x14ac:dyDescent="0.4">
      <c r="A8" s="87"/>
      <c r="B8" s="44">
        <f t="shared" si="2"/>
        <v>43374</v>
      </c>
      <c r="C8" s="317">
        <v>0</v>
      </c>
      <c r="D8" s="33" t="s">
        <v>47</v>
      </c>
      <c r="E8" s="88"/>
      <c r="F8" s="88"/>
      <c r="G8" s="88">
        <f>AVERAGE(SMALL(C3:C14,{1;2}))</f>
        <v>0</v>
      </c>
      <c r="H8" s="88" t="str">
        <f t="shared" si="0"/>
        <v>October</v>
      </c>
      <c r="I8" s="88">
        <f t="shared" si="1"/>
        <v>10</v>
      </c>
      <c r="J8" s="88"/>
      <c r="K8" s="88"/>
      <c r="L8" s="88"/>
      <c r="M8" s="88"/>
      <c r="N8" s="88"/>
      <c r="O8" s="88"/>
      <c r="P8" s="88"/>
      <c r="Q8" s="88"/>
      <c r="R8" s="89"/>
      <c r="S8" s="6"/>
    </row>
    <row r="9" spans="1:22" s="1" customFormat="1" ht="22.15" customHeight="1" thickBot="1" x14ac:dyDescent="0.4">
      <c r="A9" s="90"/>
      <c r="B9" s="45">
        <f t="shared" si="2"/>
        <v>43344</v>
      </c>
      <c r="C9" s="317">
        <v>0</v>
      </c>
      <c r="D9" s="34" t="s">
        <v>47</v>
      </c>
      <c r="E9" s="91"/>
      <c r="F9" s="91"/>
      <c r="G9" s="91">
        <f>AVERAGE(SMALL(C3:C14,{1;2}))</f>
        <v>0</v>
      </c>
      <c r="H9" s="91" t="str">
        <f t="shared" si="0"/>
        <v>September</v>
      </c>
      <c r="I9" s="91">
        <f t="shared" si="1"/>
        <v>9</v>
      </c>
      <c r="J9" s="91"/>
      <c r="K9" s="91"/>
      <c r="L9" s="91"/>
      <c r="M9" s="91"/>
      <c r="N9" s="91"/>
      <c r="O9" s="91"/>
      <c r="P9" s="91"/>
      <c r="Q9" s="91"/>
      <c r="R9" s="92"/>
      <c r="S9" s="6"/>
    </row>
    <row r="10" spans="1:22" s="1" customFormat="1" ht="22.15" customHeight="1" thickBot="1" x14ac:dyDescent="0.4">
      <c r="A10" s="93"/>
      <c r="B10" s="46">
        <f t="shared" si="2"/>
        <v>43313</v>
      </c>
      <c r="C10" s="317">
        <v>0</v>
      </c>
      <c r="D10" s="35" t="s">
        <v>47</v>
      </c>
      <c r="E10" s="94"/>
      <c r="F10" s="94"/>
      <c r="G10" s="94">
        <f>AVERAGE(SMALL(C3:C14,{1;2}))</f>
        <v>0</v>
      </c>
      <c r="H10" s="94" t="str">
        <f t="shared" si="0"/>
        <v>August</v>
      </c>
      <c r="I10" s="94">
        <f t="shared" si="1"/>
        <v>8</v>
      </c>
      <c r="J10" s="94"/>
      <c r="K10" s="94"/>
      <c r="L10" s="94"/>
      <c r="M10" s="94"/>
      <c r="N10" s="94"/>
      <c r="O10" s="94"/>
      <c r="P10" s="94"/>
      <c r="Q10" s="94"/>
      <c r="R10" s="95"/>
      <c r="S10" s="6"/>
    </row>
    <row r="11" spans="1:22" s="1" customFormat="1" ht="22.15" customHeight="1" thickBot="1" x14ac:dyDescent="0.4">
      <c r="A11" s="96"/>
      <c r="B11" s="47">
        <f t="shared" si="2"/>
        <v>43282</v>
      </c>
      <c r="C11" s="317">
        <v>0</v>
      </c>
      <c r="D11" s="36" t="s">
        <v>47</v>
      </c>
      <c r="E11" s="97"/>
      <c r="F11" s="97"/>
      <c r="G11" s="97">
        <f>AVERAGE(SMALL(C3:C14,{1;2}))</f>
        <v>0</v>
      </c>
      <c r="H11" s="97" t="str">
        <f t="shared" si="0"/>
        <v>July</v>
      </c>
      <c r="I11" s="97">
        <f t="shared" si="1"/>
        <v>7</v>
      </c>
      <c r="J11" s="97"/>
      <c r="K11" s="97"/>
      <c r="L11" s="97"/>
      <c r="M11" s="97"/>
      <c r="N11" s="97"/>
      <c r="O11" s="97"/>
      <c r="P11" s="97"/>
      <c r="Q11" s="97"/>
      <c r="R11" s="98"/>
      <c r="S11" s="6"/>
    </row>
    <row r="12" spans="1:22" s="1" customFormat="1" ht="22.15" customHeight="1" thickBot="1" x14ac:dyDescent="0.4">
      <c r="A12" s="99"/>
      <c r="B12" s="48">
        <f t="shared" si="2"/>
        <v>43252</v>
      </c>
      <c r="C12" s="317">
        <v>0</v>
      </c>
      <c r="D12" s="37" t="s">
        <v>47</v>
      </c>
      <c r="E12" s="100"/>
      <c r="F12" s="100"/>
      <c r="G12" s="100">
        <f>AVERAGE(SMALL(C3:C14,{1;2}))</f>
        <v>0</v>
      </c>
      <c r="H12" s="100" t="str">
        <f t="shared" si="0"/>
        <v>June</v>
      </c>
      <c r="I12" s="100">
        <f t="shared" si="1"/>
        <v>6</v>
      </c>
      <c r="J12" s="100"/>
      <c r="K12" s="100"/>
      <c r="L12" s="100"/>
      <c r="M12" s="100"/>
      <c r="N12" s="100"/>
      <c r="O12" s="100"/>
      <c r="P12" s="100"/>
      <c r="Q12" s="100"/>
      <c r="R12" s="101"/>
      <c r="S12" s="6"/>
    </row>
    <row r="13" spans="1:22" s="1" customFormat="1" ht="22.15" customHeight="1" thickBot="1" x14ac:dyDescent="0.4">
      <c r="A13" s="102"/>
      <c r="B13" s="49">
        <f t="shared" si="2"/>
        <v>43221</v>
      </c>
      <c r="C13" s="317">
        <v>0</v>
      </c>
      <c r="D13" s="38" t="s">
        <v>47</v>
      </c>
      <c r="E13" s="103"/>
      <c r="F13" s="103"/>
      <c r="G13" s="103">
        <f>AVERAGE(SMALL(C3:C14,{1;2}))</f>
        <v>0</v>
      </c>
      <c r="H13" s="103" t="str">
        <f t="shared" si="0"/>
        <v>May</v>
      </c>
      <c r="I13" s="103">
        <f t="shared" si="1"/>
        <v>5</v>
      </c>
      <c r="J13" s="103"/>
      <c r="K13" s="103"/>
      <c r="L13" s="103"/>
      <c r="M13" s="103"/>
      <c r="N13" s="103"/>
      <c r="O13" s="103"/>
      <c r="P13" s="103"/>
      <c r="Q13" s="103"/>
      <c r="R13" s="104"/>
      <c r="S13" s="6"/>
    </row>
    <row r="14" spans="1:22" s="1" customFormat="1" ht="22.15" customHeight="1" thickBot="1" x14ac:dyDescent="0.4">
      <c r="A14" s="105"/>
      <c r="B14" s="50">
        <f t="shared" si="2"/>
        <v>43191</v>
      </c>
      <c r="C14" s="317">
        <v>0</v>
      </c>
      <c r="D14" s="39" t="s">
        <v>47</v>
      </c>
      <c r="E14" s="106"/>
      <c r="F14" s="106"/>
      <c r="G14" s="106">
        <f>AVERAGE(SMALL(C3:C14,{1;2}))</f>
        <v>0</v>
      </c>
      <c r="H14" s="106" t="str">
        <f t="shared" si="0"/>
        <v>April</v>
      </c>
      <c r="I14" s="106">
        <f t="shared" si="1"/>
        <v>4</v>
      </c>
      <c r="J14" s="106"/>
      <c r="K14" s="106"/>
      <c r="L14" s="106"/>
      <c r="M14" s="106"/>
      <c r="N14" s="106"/>
      <c r="O14" s="106"/>
      <c r="P14" s="106"/>
      <c r="Q14" s="106"/>
      <c r="R14" s="107"/>
      <c r="S14" s="6"/>
    </row>
    <row r="15" spans="1:22" ht="22.15" customHeight="1" thickBot="1" x14ac:dyDescent="0.4">
      <c r="A15" s="108"/>
      <c r="B15" s="109"/>
      <c r="C15" s="24">
        <f>SUM(C3:C14)</f>
        <v>0</v>
      </c>
      <c r="D15" s="27" t="s">
        <v>7</v>
      </c>
      <c r="E15" s="110"/>
      <c r="F15" s="110"/>
      <c r="G15" s="110"/>
      <c r="H15" s="110"/>
      <c r="I15" s="110"/>
      <c r="J15" s="110"/>
      <c r="K15" s="110"/>
      <c r="L15" s="110"/>
      <c r="M15" s="110"/>
      <c r="N15" s="110"/>
      <c r="O15" s="110"/>
      <c r="P15" s="110"/>
      <c r="Q15" s="110"/>
      <c r="R15" s="111"/>
      <c r="T15" s="1"/>
      <c r="U15" s="1"/>
      <c r="V15" s="5"/>
    </row>
    <row r="16" spans="1:22" ht="22.15" customHeight="1" thickBot="1" x14ac:dyDescent="0.4">
      <c r="A16" s="112"/>
      <c r="B16" s="113"/>
      <c r="C16" s="25">
        <f>AVERAGE(SMALL(C3:C14,{1;2})*12)</f>
        <v>0</v>
      </c>
      <c r="D16" s="25" t="s">
        <v>8</v>
      </c>
      <c r="E16" s="114"/>
      <c r="F16" s="114"/>
      <c r="G16" s="114"/>
      <c r="H16" s="114"/>
      <c r="I16" s="114"/>
      <c r="J16" s="114"/>
      <c r="K16" s="114"/>
      <c r="L16" s="114"/>
      <c r="M16" s="114"/>
      <c r="N16" s="114"/>
      <c r="O16" s="114"/>
      <c r="P16" s="114"/>
      <c r="Q16" s="114"/>
      <c r="R16" s="115"/>
      <c r="T16" s="1"/>
      <c r="U16" s="1"/>
    </row>
    <row r="17" spans="1:24" ht="22.15" customHeight="1" thickBot="1" x14ac:dyDescent="0.4">
      <c r="A17" s="116"/>
      <c r="B17" s="117"/>
      <c r="C17" s="26">
        <f>C15-C16</f>
        <v>0</v>
      </c>
      <c r="D17" s="26" t="s">
        <v>17</v>
      </c>
      <c r="E17" s="118"/>
      <c r="F17" s="118"/>
      <c r="G17" s="118"/>
      <c r="H17" s="118"/>
      <c r="I17" s="118"/>
      <c r="J17" s="118"/>
      <c r="K17" s="118"/>
      <c r="L17" s="118"/>
      <c r="M17" s="118"/>
      <c r="N17" s="118"/>
      <c r="O17" s="118"/>
      <c r="P17" s="118"/>
      <c r="Q17" s="118"/>
      <c r="R17" s="119"/>
      <c r="T17" s="1"/>
      <c r="U17" s="1"/>
    </row>
    <row r="18" spans="1:24" ht="15" customHeight="1" x14ac:dyDescent="0.25">
      <c r="A18" s="120"/>
      <c r="B18" s="121"/>
      <c r="C18" s="121"/>
      <c r="D18" s="121"/>
      <c r="E18" s="121"/>
      <c r="F18" s="121"/>
      <c r="G18" s="121"/>
      <c r="H18" s="121"/>
      <c r="I18" s="121"/>
      <c r="J18" s="121"/>
      <c r="K18" s="121"/>
      <c r="L18" s="121"/>
      <c r="M18" s="121"/>
      <c r="N18" s="121"/>
      <c r="O18" s="121"/>
      <c r="P18" s="121"/>
      <c r="Q18" s="121"/>
      <c r="R18" s="122"/>
      <c r="T18" s="1"/>
      <c r="U18" s="1"/>
    </row>
    <row r="19" spans="1:24" ht="22.15" customHeight="1" thickBot="1" x14ac:dyDescent="0.4">
      <c r="A19" s="123"/>
      <c r="B19" s="124" t="s">
        <v>162</v>
      </c>
      <c r="C19" s="125"/>
      <c r="D19" s="125"/>
      <c r="E19" s="125"/>
      <c r="F19" s="125"/>
      <c r="G19" s="125"/>
      <c r="H19" s="124" t="s">
        <v>45</v>
      </c>
      <c r="I19" s="125"/>
      <c r="J19" s="125"/>
      <c r="K19" s="125"/>
      <c r="L19" s="125"/>
      <c r="M19" s="125"/>
      <c r="N19" s="124" t="s">
        <v>46</v>
      </c>
      <c r="O19" s="125"/>
      <c r="P19" s="125"/>
      <c r="Q19" s="125"/>
      <c r="R19" s="126"/>
      <c r="T19" s="250"/>
      <c r="U19" s="245"/>
      <c r="V19" s="245"/>
      <c r="W19" s="245"/>
      <c r="X19" s="245"/>
    </row>
    <row r="20" spans="1:24" ht="30" customHeight="1" thickBot="1" x14ac:dyDescent="0.4">
      <c r="A20" s="127"/>
      <c r="B20" s="276" t="s">
        <v>10</v>
      </c>
      <c r="C20" s="276">
        <f>'Electric Consumption'!C20</f>
        <v>1200</v>
      </c>
      <c r="D20" s="272" t="s">
        <v>4</v>
      </c>
      <c r="E20" s="13" t="s">
        <v>2</v>
      </c>
      <c r="F20" s="128" t="s">
        <v>9</v>
      </c>
      <c r="G20" s="129"/>
      <c r="H20" s="11" t="s">
        <v>4</v>
      </c>
      <c r="I20" s="328" t="s">
        <v>179</v>
      </c>
      <c r="J20" s="329"/>
      <c r="K20" s="128" t="s">
        <v>47</v>
      </c>
      <c r="L20" s="129"/>
      <c r="M20" s="129"/>
      <c r="N20" s="276" t="s">
        <v>20</v>
      </c>
      <c r="O20" s="276" t="str">
        <f>'Electric Consumption'!O20</f>
        <v>October</v>
      </c>
      <c r="P20" s="11" t="s">
        <v>175</v>
      </c>
      <c r="Q20" s="128" t="s">
        <v>47</v>
      </c>
      <c r="R20" s="130"/>
      <c r="T20" s="250"/>
      <c r="U20" s="280"/>
      <c r="V20" s="281"/>
      <c r="W20" s="282"/>
      <c r="X20" s="274"/>
    </row>
    <row r="21" spans="1:24" ht="30" customHeight="1" thickBot="1" x14ac:dyDescent="0.4">
      <c r="A21" s="131"/>
      <c r="B21" s="275" t="s">
        <v>16</v>
      </c>
      <c r="C21" s="275">
        <f>'Electric Consumption'!C21</f>
        <v>8167</v>
      </c>
      <c r="D21" s="15" t="s">
        <v>5</v>
      </c>
      <c r="E21" s="16" t="s">
        <v>3</v>
      </c>
      <c r="F21" s="66">
        <f>'Electric Consumption'!F21</f>
        <v>0</v>
      </c>
      <c r="G21" s="131"/>
      <c r="H21" s="14" t="s">
        <v>5</v>
      </c>
      <c r="I21" s="330" t="s">
        <v>180</v>
      </c>
      <c r="J21" s="331"/>
      <c r="K21" s="7">
        <f>C16</f>
        <v>0</v>
      </c>
      <c r="L21" s="132"/>
      <c r="M21" s="132"/>
      <c r="N21" s="275" t="s">
        <v>21</v>
      </c>
      <c r="O21" s="275" t="str">
        <f>'Electric Consumption'!O21</f>
        <v>April</v>
      </c>
      <c r="P21" s="14" t="s">
        <v>174</v>
      </c>
      <c r="Q21" s="286">
        <f>IF(MONTH(DATEVALUE(O20&amp;" 1"))&gt;MONTH(DATEVALUE(O21&amp;" 1")), SUMIFS(C3:C14, I3:I14, "&gt;="&amp;MONTH(DATEVALUE(O20&amp;" 1")))+SUMIFS(C3:C14, I3:I14, "&lt;="&amp;MONTH(DATEVALUE(O21&amp;" 1"))), (SUMIFS(C3:C14, I3:I14, "&gt;="&amp;MONTH(DATEVALUE(O20&amp;" 1")))+SUMIFS(C3:C14, I3:I14, "&lt;="&amp;MONTH(DATEVALUE(O21&amp;" 1"))))-SUM(C3:C14))-(MOD(MONTH(DATEVALUE(O21&amp;" 1"))-MONTH(DATEVALUE(O20&amp;" 1")),12)+1)*G3</f>
        <v>0</v>
      </c>
      <c r="R21" s="133"/>
      <c r="T21" s="274"/>
      <c r="U21" s="274"/>
      <c r="V21" s="281"/>
      <c r="W21" s="282"/>
      <c r="X21" s="285"/>
    </row>
    <row r="22" spans="1:24" ht="30" customHeight="1" thickBot="1" x14ac:dyDescent="0.4">
      <c r="A22" s="134"/>
      <c r="B22" s="287" t="s">
        <v>11</v>
      </c>
      <c r="C22" s="277">
        <f>'Electric Consumption'!C22</f>
        <v>0</v>
      </c>
      <c r="D22" s="273" t="s">
        <v>6</v>
      </c>
      <c r="E22" s="17" t="s">
        <v>1</v>
      </c>
      <c r="F22" s="135"/>
      <c r="G22" s="135"/>
      <c r="H22" s="19" t="s">
        <v>6</v>
      </c>
      <c r="I22" s="332" t="s">
        <v>181</v>
      </c>
      <c r="J22" s="333"/>
      <c r="K22" s="135"/>
      <c r="L22" s="135"/>
      <c r="M22" s="135"/>
      <c r="N22" s="135"/>
      <c r="O22" s="135"/>
      <c r="P22" s="19" t="s">
        <v>48</v>
      </c>
      <c r="Q22" s="135"/>
      <c r="R22" s="136"/>
      <c r="T22" s="274"/>
      <c r="U22" s="283"/>
      <c r="V22" s="281"/>
      <c r="W22" s="284"/>
      <c r="X22" s="245"/>
    </row>
    <row r="23" spans="1:24" ht="30" customHeight="1" thickBot="1" x14ac:dyDescent="0.4">
      <c r="A23" s="140"/>
      <c r="B23" s="53"/>
      <c r="C23" s="53"/>
      <c r="D23" s="53"/>
      <c r="E23" s="52" t="s">
        <v>26</v>
      </c>
      <c r="F23" s="52"/>
      <c r="G23" s="53"/>
      <c r="H23" s="53"/>
      <c r="I23" s="53"/>
      <c r="J23" s="53"/>
      <c r="K23" s="53"/>
      <c r="L23" s="53"/>
      <c r="M23" s="53"/>
      <c r="N23" s="52"/>
      <c r="O23" s="53"/>
      <c r="P23" s="53"/>
      <c r="Q23" s="53"/>
      <c r="R23" s="141"/>
      <c r="T23" s="1"/>
      <c r="U23" s="1"/>
    </row>
    <row r="24" spans="1:24" ht="15" customHeight="1" x14ac:dyDescent="0.35">
      <c r="A24" s="142"/>
      <c r="B24" s="334"/>
      <c r="C24" s="335"/>
      <c r="D24" s="335"/>
      <c r="E24" s="335"/>
      <c r="F24" s="335"/>
      <c r="G24" s="335"/>
      <c r="H24" s="335"/>
      <c r="I24" s="335"/>
      <c r="J24" s="335"/>
      <c r="K24" s="335"/>
      <c r="L24" s="336"/>
      <c r="M24" s="143"/>
      <c r="N24" s="174"/>
      <c r="O24" s="174"/>
      <c r="P24" s="174"/>
      <c r="Q24" s="174"/>
      <c r="R24" s="144"/>
      <c r="T24" s="1"/>
      <c r="U24" s="1"/>
    </row>
    <row r="25" spans="1:24" ht="15" customHeight="1" x14ac:dyDescent="0.35">
      <c r="A25" s="145"/>
      <c r="B25" s="337"/>
      <c r="C25" s="338"/>
      <c r="D25" s="338"/>
      <c r="E25" s="338"/>
      <c r="F25" s="338"/>
      <c r="G25" s="338"/>
      <c r="H25" s="338"/>
      <c r="I25" s="338"/>
      <c r="J25" s="338"/>
      <c r="K25" s="338"/>
      <c r="L25" s="339"/>
      <c r="M25" s="146"/>
      <c r="N25" s="174"/>
      <c r="O25" s="174"/>
      <c r="P25" s="174"/>
      <c r="Q25" s="174"/>
      <c r="R25" s="147"/>
      <c r="T25" s="1"/>
      <c r="U25" s="1"/>
    </row>
    <row r="26" spans="1:24" ht="15" customHeight="1" x14ac:dyDescent="0.35">
      <c r="A26" s="148"/>
      <c r="B26" s="337"/>
      <c r="C26" s="338"/>
      <c r="D26" s="338"/>
      <c r="E26" s="338"/>
      <c r="F26" s="338"/>
      <c r="G26" s="338"/>
      <c r="H26" s="338"/>
      <c r="I26" s="338"/>
      <c r="J26" s="338"/>
      <c r="K26" s="338"/>
      <c r="L26" s="339"/>
      <c r="M26" s="21"/>
      <c r="N26" s="175"/>
      <c r="O26" s="175"/>
      <c r="P26" s="175"/>
      <c r="Q26" s="175"/>
      <c r="R26" s="149"/>
      <c r="T26" s="1"/>
      <c r="U26" s="1"/>
    </row>
    <row r="27" spans="1:24" ht="15" customHeight="1" x14ac:dyDescent="0.35">
      <c r="A27" s="150"/>
      <c r="B27" s="337"/>
      <c r="C27" s="338"/>
      <c r="D27" s="338"/>
      <c r="E27" s="338"/>
      <c r="F27" s="338"/>
      <c r="G27" s="338"/>
      <c r="H27" s="338"/>
      <c r="I27" s="338"/>
      <c r="J27" s="338"/>
      <c r="K27" s="338"/>
      <c r="L27" s="339"/>
      <c r="M27" s="20"/>
      <c r="N27" s="175"/>
      <c r="O27" s="175"/>
      <c r="P27" s="175"/>
      <c r="Q27" s="175"/>
      <c r="R27" s="151"/>
      <c r="T27" s="1"/>
      <c r="U27" s="1"/>
    </row>
    <row r="28" spans="1:24" ht="15" customHeight="1" x14ac:dyDescent="0.25">
      <c r="A28" s="152"/>
      <c r="B28" s="337"/>
      <c r="C28" s="338"/>
      <c r="D28" s="338"/>
      <c r="E28" s="338"/>
      <c r="F28" s="338"/>
      <c r="G28" s="338"/>
      <c r="H28" s="338"/>
      <c r="I28" s="338"/>
      <c r="J28" s="338"/>
      <c r="K28" s="338"/>
      <c r="L28" s="339"/>
      <c r="M28" s="153"/>
      <c r="N28" s="153"/>
      <c r="O28" s="153"/>
      <c r="P28" s="153"/>
      <c r="Q28" s="153"/>
      <c r="R28" s="154"/>
      <c r="T28" s="1"/>
      <c r="U28" s="1"/>
    </row>
    <row r="29" spans="1:24" ht="15" customHeight="1" x14ac:dyDescent="0.25">
      <c r="A29" s="155"/>
      <c r="B29" s="337"/>
      <c r="C29" s="338"/>
      <c r="D29" s="338"/>
      <c r="E29" s="338"/>
      <c r="F29" s="338"/>
      <c r="G29" s="338"/>
      <c r="H29" s="338"/>
      <c r="I29" s="338"/>
      <c r="J29" s="338"/>
      <c r="K29" s="338"/>
      <c r="L29" s="339"/>
      <c r="M29" s="156"/>
      <c r="N29" s="153"/>
      <c r="O29" s="153"/>
      <c r="P29" s="153"/>
      <c r="Q29" s="153"/>
      <c r="R29" s="157"/>
      <c r="T29" s="1"/>
      <c r="U29" s="1"/>
    </row>
    <row r="30" spans="1:24" ht="15" customHeight="1" x14ac:dyDescent="0.25">
      <c r="A30" s="54"/>
      <c r="B30" s="337"/>
      <c r="C30" s="338"/>
      <c r="D30" s="338"/>
      <c r="E30" s="338"/>
      <c r="F30" s="338"/>
      <c r="G30" s="338"/>
      <c r="H30" s="338"/>
      <c r="I30" s="338"/>
      <c r="J30" s="338"/>
      <c r="K30" s="338"/>
      <c r="L30" s="339"/>
      <c r="M30" s="158"/>
      <c r="N30" s="158"/>
      <c r="O30" s="158"/>
      <c r="P30" s="158"/>
      <c r="Q30" s="158"/>
      <c r="R30" s="55"/>
      <c r="T30" s="1"/>
      <c r="U30" s="1"/>
    </row>
    <row r="31" spans="1:24" ht="15" customHeight="1" x14ac:dyDescent="0.25">
      <c r="A31" s="56"/>
      <c r="B31" s="337"/>
      <c r="C31" s="338"/>
      <c r="D31" s="338"/>
      <c r="E31" s="338"/>
      <c r="F31" s="338"/>
      <c r="G31" s="338"/>
      <c r="H31" s="338"/>
      <c r="I31" s="338"/>
      <c r="J31" s="338"/>
      <c r="K31" s="338"/>
      <c r="L31" s="339"/>
      <c r="M31" s="159"/>
      <c r="N31" s="159"/>
      <c r="O31" s="159"/>
      <c r="P31" s="159"/>
      <c r="Q31" s="159"/>
      <c r="R31" s="57"/>
      <c r="T31" s="1"/>
      <c r="U31" s="1"/>
    </row>
    <row r="32" spans="1:24" ht="15" customHeight="1" x14ac:dyDescent="0.25">
      <c r="A32" s="58"/>
      <c r="B32" s="337"/>
      <c r="C32" s="338"/>
      <c r="D32" s="338"/>
      <c r="E32" s="338"/>
      <c r="F32" s="338"/>
      <c r="G32" s="338"/>
      <c r="H32" s="338"/>
      <c r="I32" s="338"/>
      <c r="J32" s="338"/>
      <c r="K32" s="338"/>
      <c r="L32" s="339"/>
      <c r="M32" s="160"/>
      <c r="N32" s="160"/>
      <c r="O32" s="160"/>
      <c r="P32" s="160"/>
      <c r="Q32" s="160"/>
      <c r="R32" s="59"/>
      <c r="T32" s="1"/>
      <c r="U32" s="1"/>
    </row>
    <row r="33" spans="1:21" ht="15" customHeight="1" x14ac:dyDescent="0.25">
      <c r="A33" s="60"/>
      <c r="B33" s="337"/>
      <c r="C33" s="338"/>
      <c r="D33" s="338"/>
      <c r="E33" s="338"/>
      <c r="F33" s="338"/>
      <c r="G33" s="338"/>
      <c r="H33" s="338"/>
      <c r="I33" s="338"/>
      <c r="J33" s="338"/>
      <c r="K33" s="338"/>
      <c r="L33" s="339"/>
      <c r="M33" s="161"/>
      <c r="N33" s="161"/>
      <c r="O33" s="161"/>
      <c r="P33" s="161"/>
      <c r="Q33" s="161"/>
      <c r="R33" s="61"/>
      <c r="T33" s="1"/>
      <c r="U33" s="1"/>
    </row>
    <row r="34" spans="1:21" ht="15" customHeight="1" x14ac:dyDescent="0.25">
      <c r="A34" s="62"/>
      <c r="B34" s="337"/>
      <c r="C34" s="338"/>
      <c r="D34" s="338"/>
      <c r="E34" s="338"/>
      <c r="F34" s="338"/>
      <c r="G34" s="338"/>
      <c r="H34" s="338"/>
      <c r="I34" s="338"/>
      <c r="J34" s="338"/>
      <c r="K34" s="338"/>
      <c r="L34" s="339"/>
      <c r="M34" s="162"/>
      <c r="N34" s="162"/>
      <c r="O34" s="162"/>
      <c r="P34" s="162"/>
      <c r="Q34" s="162"/>
      <c r="R34" s="63"/>
      <c r="T34" s="1"/>
      <c r="U34" s="1"/>
    </row>
    <row r="35" spans="1:21" ht="15" customHeight="1" x14ac:dyDescent="0.25">
      <c r="A35" s="64"/>
      <c r="B35" s="337"/>
      <c r="C35" s="338"/>
      <c r="D35" s="338"/>
      <c r="E35" s="338"/>
      <c r="F35" s="338"/>
      <c r="G35" s="338"/>
      <c r="H35" s="338"/>
      <c r="I35" s="338"/>
      <c r="J35" s="338"/>
      <c r="K35" s="338"/>
      <c r="L35" s="339"/>
      <c r="M35" s="163"/>
      <c r="N35" s="163"/>
      <c r="O35" s="163"/>
      <c r="P35" s="163"/>
      <c r="Q35" s="163"/>
      <c r="R35" s="65"/>
      <c r="T35" s="1"/>
      <c r="U35" s="1"/>
    </row>
    <row r="36" spans="1:21" ht="15" customHeight="1" thickBot="1" x14ac:dyDescent="0.3">
      <c r="A36" s="164"/>
      <c r="B36" s="340"/>
      <c r="C36" s="341"/>
      <c r="D36" s="341"/>
      <c r="E36" s="341"/>
      <c r="F36" s="341"/>
      <c r="G36" s="341"/>
      <c r="H36" s="341"/>
      <c r="I36" s="341"/>
      <c r="J36" s="341"/>
      <c r="K36" s="341"/>
      <c r="L36" s="342"/>
      <c r="M36" s="165"/>
      <c r="N36" s="165"/>
      <c r="O36" s="165"/>
      <c r="P36" s="165"/>
      <c r="Q36" s="165"/>
      <c r="R36" s="166"/>
      <c r="T36" s="1"/>
      <c r="U36" s="1"/>
    </row>
    <row r="37" spans="1:21" ht="15" customHeight="1" x14ac:dyDescent="0.25">
      <c r="A37" s="167"/>
      <c r="B37" s="168"/>
      <c r="C37" s="168"/>
      <c r="D37" s="168"/>
      <c r="E37" s="168"/>
      <c r="F37" s="168"/>
      <c r="G37" s="168"/>
      <c r="H37" s="168"/>
      <c r="I37" s="168"/>
      <c r="J37" s="168"/>
      <c r="K37" s="168"/>
      <c r="L37" s="168"/>
      <c r="M37" s="168"/>
      <c r="N37" s="168"/>
      <c r="O37" s="168"/>
      <c r="P37" s="168"/>
      <c r="Q37" s="168"/>
      <c r="R37" s="169"/>
      <c r="T37" s="1"/>
      <c r="U37" s="1"/>
    </row>
    <row r="38" spans="1:21" ht="15" customHeight="1" thickBot="1" x14ac:dyDescent="0.3">
      <c r="A38" s="170"/>
      <c r="B38" s="171"/>
      <c r="C38" s="171"/>
      <c r="D38" s="171"/>
      <c r="E38" s="171"/>
      <c r="F38" s="171"/>
      <c r="G38" s="171"/>
      <c r="H38" s="171"/>
      <c r="I38" s="171"/>
      <c r="J38" s="171"/>
      <c r="K38" s="171"/>
      <c r="L38" s="171"/>
      <c r="M38" s="171"/>
      <c r="N38" s="171"/>
      <c r="O38" s="171"/>
      <c r="P38" s="171"/>
      <c r="Q38" s="171"/>
      <c r="R38" s="172"/>
      <c r="T38" s="1"/>
      <c r="U38" s="1"/>
    </row>
    <row r="39" spans="1:21" x14ac:dyDescent="0.25">
      <c r="A39" s="6"/>
      <c r="B39" s="6"/>
      <c r="C39" s="6"/>
      <c r="D39" s="6"/>
      <c r="F39" s="6"/>
      <c r="G39" s="6"/>
      <c r="H39" s="6"/>
      <c r="I39" s="6"/>
      <c r="J39" s="6"/>
      <c r="K39" s="6"/>
      <c r="L39" s="6"/>
      <c r="M39" s="6"/>
      <c r="N39" s="6"/>
      <c r="O39" s="6"/>
      <c r="P39" s="6"/>
      <c r="Q39" s="6"/>
      <c r="T39" s="1"/>
      <c r="U39" s="1"/>
    </row>
    <row r="40" spans="1:21" x14ac:dyDescent="0.25">
      <c r="A40" s="1"/>
      <c r="B40" s="9"/>
      <c r="C40" s="1"/>
      <c r="D40" s="9"/>
      <c r="E40" s="9"/>
      <c r="F40" s="9"/>
      <c r="G40" s="9"/>
      <c r="H40" s="9"/>
      <c r="I40" s="9"/>
      <c r="J40" s="9"/>
      <c r="K40" s="9"/>
      <c r="L40" s="9"/>
      <c r="M40" s="1"/>
      <c r="N40" s="1"/>
      <c r="O40" s="1"/>
      <c r="P40" s="1"/>
      <c r="Q40" s="1"/>
      <c r="R40" s="1"/>
      <c r="T40" s="1"/>
      <c r="U40" s="1"/>
    </row>
    <row r="41" spans="1:21" x14ac:dyDescent="0.25">
      <c r="A41" s="1"/>
      <c r="B41" s="9"/>
      <c r="C41" s="10"/>
      <c r="D41" s="9"/>
      <c r="E41" s="9"/>
      <c r="F41" s="9"/>
      <c r="G41" s="9"/>
      <c r="H41" s="9"/>
      <c r="I41" s="9"/>
      <c r="J41" s="9"/>
      <c r="K41" s="9"/>
      <c r="L41" s="9"/>
      <c r="M41" s="1"/>
      <c r="N41" s="1"/>
      <c r="O41" s="1"/>
      <c r="P41" s="1"/>
      <c r="Q41" s="1"/>
      <c r="R41" s="1"/>
      <c r="T41" s="1"/>
      <c r="U41" s="1"/>
    </row>
    <row r="42" spans="1:21" x14ac:dyDescent="0.25">
      <c r="A42" s="1"/>
      <c r="B42" s="9"/>
      <c r="C42" s="10"/>
      <c r="D42" s="9"/>
      <c r="E42" s="9"/>
      <c r="F42" s="9"/>
      <c r="G42" s="9"/>
      <c r="H42" s="9"/>
      <c r="I42" s="9"/>
      <c r="J42" s="9"/>
      <c r="K42" s="9"/>
      <c r="L42" s="9"/>
      <c r="M42" s="1"/>
      <c r="N42" s="1"/>
      <c r="O42" s="1"/>
      <c r="P42" s="1"/>
      <c r="Q42" s="1"/>
      <c r="R42" s="1"/>
      <c r="T42" s="1"/>
      <c r="U42" s="1"/>
    </row>
    <row r="43" spans="1:21" x14ac:dyDescent="0.25">
      <c r="A43" s="1"/>
      <c r="B43" s="9"/>
      <c r="C43" s="10"/>
      <c r="D43" s="9"/>
      <c r="E43" s="9"/>
      <c r="F43" s="9"/>
      <c r="G43" s="9"/>
      <c r="H43" s="9"/>
      <c r="I43" s="9"/>
      <c r="J43" s="9"/>
      <c r="K43" s="9"/>
      <c r="L43" s="9"/>
      <c r="M43" s="1"/>
      <c r="N43" s="1"/>
      <c r="O43" s="1"/>
      <c r="P43" s="1"/>
      <c r="Q43" s="1"/>
      <c r="R43" s="1"/>
      <c r="T43" s="1"/>
      <c r="U43" s="1"/>
    </row>
    <row r="44" spans="1:21" x14ac:dyDescent="0.25">
      <c r="A44" s="1"/>
      <c r="B44" s="9"/>
      <c r="C44" s="10"/>
      <c r="D44" s="9"/>
      <c r="E44" s="9"/>
      <c r="F44" s="9"/>
      <c r="G44" s="9"/>
      <c r="H44" s="9"/>
      <c r="I44" s="9"/>
      <c r="J44" s="9"/>
      <c r="K44" s="9"/>
      <c r="L44" s="9"/>
      <c r="M44" s="1"/>
      <c r="N44" s="1"/>
      <c r="O44" s="1"/>
      <c r="P44" s="1"/>
      <c r="Q44" s="1"/>
      <c r="R44" s="1"/>
      <c r="T44" s="1"/>
      <c r="U44" s="1"/>
    </row>
    <row r="45" spans="1:21" x14ac:dyDescent="0.25">
      <c r="A45" s="1"/>
      <c r="B45" s="9"/>
      <c r="C45" s="10"/>
      <c r="D45" s="9"/>
      <c r="E45" s="9"/>
      <c r="F45" s="9"/>
      <c r="G45" s="9"/>
      <c r="H45" s="9"/>
      <c r="I45" s="9"/>
      <c r="J45" s="9"/>
      <c r="K45" s="9"/>
      <c r="L45" s="9"/>
      <c r="M45" s="1"/>
      <c r="N45" s="1"/>
      <c r="O45" s="1"/>
      <c r="P45" s="1"/>
      <c r="Q45" s="1"/>
      <c r="R45" s="1"/>
      <c r="T45" s="1"/>
      <c r="U45" s="1"/>
    </row>
    <row r="46" spans="1:21" x14ac:dyDescent="0.25">
      <c r="A46" s="1"/>
      <c r="B46" s="1"/>
      <c r="C46" s="8"/>
      <c r="D46" s="1"/>
      <c r="E46" s="1"/>
      <c r="F46" s="9"/>
      <c r="G46" s="9"/>
      <c r="H46" s="9"/>
      <c r="I46" s="9"/>
      <c r="J46" s="9"/>
      <c r="K46" s="1"/>
      <c r="L46" s="1"/>
      <c r="M46" s="1"/>
      <c r="N46" s="1"/>
      <c r="O46" s="1"/>
      <c r="P46" s="1"/>
      <c r="Q46" s="1"/>
      <c r="R46" s="1"/>
      <c r="T46" s="1"/>
      <c r="U46" s="1"/>
    </row>
    <row r="47" spans="1:21" x14ac:dyDescent="0.25">
      <c r="A47" s="1"/>
      <c r="B47" s="1"/>
      <c r="C47" s="8"/>
      <c r="D47" s="1"/>
      <c r="E47" s="1"/>
      <c r="F47" s="9"/>
      <c r="G47" s="9"/>
      <c r="H47" s="9"/>
      <c r="I47" s="9"/>
      <c r="J47" s="9"/>
      <c r="K47" s="1"/>
      <c r="L47" s="1"/>
      <c r="M47" s="1"/>
      <c r="N47" s="1"/>
      <c r="O47" s="1"/>
      <c r="P47" s="1"/>
      <c r="Q47" s="1"/>
      <c r="R47" s="1"/>
      <c r="T47" s="1"/>
      <c r="U47" s="1"/>
    </row>
    <row r="48" spans="1:21" x14ac:dyDescent="0.25">
      <c r="A48" s="1"/>
      <c r="B48" s="1"/>
      <c r="C48" s="8"/>
      <c r="D48" s="1"/>
      <c r="E48" s="1"/>
      <c r="F48" s="9"/>
      <c r="G48" s="9"/>
      <c r="H48" s="9"/>
      <c r="I48" s="9"/>
      <c r="J48" s="9"/>
      <c r="K48" s="1"/>
      <c r="L48" s="1"/>
      <c r="M48" s="1"/>
      <c r="N48" s="1"/>
      <c r="O48" s="1"/>
      <c r="P48" s="1"/>
      <c r="Q48" s="1"/>
      <c r="R48" s="1"/>
      <c r="T48" s="1"/>
      <c r="U48" s="1"/>
    </row>
    <row r="49" spans="1:21" x14ac:dyDescent="0.25">
      <c r="A49" s="1"/>
      <c r="B49" s="1"/>
      <c r="C49" s="8"/>
      <c r="D49" s="1"/>
      <c r="E49" s="1"/>
      <c r="F49" s="9"/>
      <c r="G49" s="9"/>
      <c r="H49" s="9"/>
      <c r="I49" s="9"/>
      <c r="J49" s="9"/>
      <c r="K49" s="1"/>
      <c r="L49" s="1"/>
      <c r="M49" s="1"/>
      <c r="N49" s="1"/>
      <c r="O49" s="1"/>
      <c r="P49" s="1"/>
      <c r="Q49" s="1"/>
      <c r="R49" s="1"/>
      <c r="T49" s="1"/>
      <c r="U49" s="1"/>
    </row>
    <row r="50" spans="1:21" x14ac:dyDescent="0.25">
      <c r="A50" s="1"/>
      <c r="B50" s="1"/>
      <c r="C50" s="8"/>
      <c r="D50" s="1"/>
      <c r="E50" s="1"/>
      <c r="F50" s="1"/>
      <c r="G50" s="1"/>
      <c r="H50" s="1"/>
      <c r="I50" s="9"/>
      <c r="J50" s="1"/>
      <c r="K50" s="1"/>
      <c r="L50" s="1"/>
      <c r="M50" s="1"/>
      <c r="N50" s="1"/>
      <c r="O50" s="1"/>
      <c r="P50" s="1"/>
      <c r="Q50" s="1"/>
      <c r="R50" s="1"/>
      <c r="T50" s="1"/>
      <c r="U50" s="1"/>
    </row>
    <row r="51" spans="1:21" x14ac:dyDescent="0.25">
      <c r="A51" s="1"/>
      <c r="B51" s="1"/>
      <c r="C51" s="8"/>
      <c r="D51" s="1"/>
      <c r="E51" s="1"/>
      <c r="F51" s="1"/>
      <c r="G51" s="1"/>
      <c r="H51" s="1"/>
      <c r="I51" s="9"/>
      <c r="J51" s="1"/>
      <c r="K51" s="1"/>
      <c r="L51" s="1"/>
      <c r="M51" s="1"/>
      <c r="N51" s="1"/>
      <c r="O51" s="1"/>
      <c r="P51" s="1"/>
      <c r="Q51" s="1"/>
      <c r="R51" s="1"/>
      <c r="T51" s="1"/>
      <c r="U51" s="1"/>
    </row>
    <row r="52" spans="1:21" x14ac:dyDescent="0.25">
      <c r="A52" s="1"/>
      <c r="B52" s="1"/>
      <c r="C52" s="8"/>
      <c r="D52" s="1"/>
      <c r="E52" s="1"/>
      <c r="F52" s="1"/>
      <c r="G52" s="1"/>
      <c r="H52" s="1"/>
      <c r="I52" s="9"/>
      <c r="J52" s="1"/>
      <c r="K52" s="1"/>
      <c r="L52" s="1"/>
      <c r="M52" s="1"/>
      <c r="N52" s="1"/>
      <c r="O52" s="1"/>
      <c r="P52" s="1"/>
      <c r="Q52" s="1"/>
      <c r="R52" s="1"/>
      <c r="T52" s="1"/>
      <c r="U52" s="1"/>
    </row>
    <row r="53" spans="1:21" x14ac:dyDescent="0.25">
      <c r="A53" s="1"/>
      <c r="B53" s="1"/>
      <c r="C53" s="8"/>
      <c r="D53" s="1"/>
      <c r="E53" s="1"/>
      <c r="F53" s="1"/>
      <c r="G53" s="1"/>
      <c r="H53" s="1"/>
      <c r="I53" s="9"/>
      <c r="J53" s="1"/>
      <c r="K53" s="1"/>
      <c r="L53" s="1"/>
      <c r="M53" s="1"/>
      <c r="N53" s="1"/>
      <c r="O53" s="1"/>
      <c r="P53" s="1"/>
      <c r="Q53" s="1"/>
      <c r="R53" s="1"/>
      <c r="T53" s="1"/>
      <c r="U53" s="1"/>
    </row>
    <row r="54" spans="1:21" x14ac:dyDescent="0.25">
      <c r="A54" s="1"/>
      <c r="B54" s="1"/>
      <c r="C54" s="8"/>
      <c r="D54" s="1"/>
      <c r="E54" s="1"/>
      <c r="F54" s="1"/>
      <c r="G54" s="1"/>
      <c r="H54" s="1"/>
      <c r="I54" s="9"/>
      <c r="J54" s="1"/>
      <c r="K54" s="1"/>
      <c r="L54" s="1"/>
      <c r="M54" s="1"/>
      <c r="N54" s="1"/>
      <c r="O54" s="1"/>
      <c r="P54" s="1"/>
      <c r="Q54" s="1"/>
      <c r="R54" s="1"/>
      <c r="T54" s="1"/>
      <c r="U54" s="1"/>
    </row>
    <row r="55" spans="1:21" x14ac:dyDescent="0.25">
      <c r="A55" s="1"/>
      <c r="B55" s="1"/>
      <c r="C55" s="8"/>
      <c r="D55" s="1"/>
      <c r="E55" s="1"/>
      <c r="F55" s="1"/>
      <c r="G55" s="1"/>
      <c r="H55" s="1"/>
      <c r="I55" s="9"/>
      <c r="J55" s="1"/>
      <c r="K55" s="1"/>
      <c r="L55" s="1"/>
      <c r="M55" s="1"/>
      <c r="N55" s="1"/>
      <c r="O55" s="1"/>
      <c r="P55" s="1"/>
      <c r="Q55" s="1"/>
      <c r="R55" s="1"/>
      <c r="T55" s="1"/>
      <c r="U55" s="1"/>
    </row>
    <row r="56" spans="1:21" x14ac:dyDescent="0.25">
      <c r="A56" s="1"/>
      <c r="B56" s="1"/>
      <c r="C56" s="8"/>
      <c r="D56" s="1"/>
      <c r="E56" s="1"/>
      <c r="F56" s="1"/>
      <c r="G56" s="1"/>
      <c r="H56" s="1"/>
      <c r="I56" s="9"/>
      <c r="J56" s="1"/>
      <c r="K56" s="1"/>
      <c r="L56" s="1"/>
      <c r="M56" s="1"/>
      <c r="N56" s="1"/>
      <c r="O56" s="1"/>
      <c r="P56" s="1"/>
      <c r="Q56" s="1"/>
      <c r="R56" s="1"/>
      <c r="T56" s="1"/>
      <c r="U56" s="1"/>
    </row>
    <row r="57" spans="1:21" x14ac:dyDescent="0.25">
      <c r="A57" s="1"/>
      <c r="B57" s="1"/>
      <c r="C57" s="8"/>
      <c r="D57" s="1"/>
      <c r="E57" s="1"/>
      <c r="F57" s="1"/>
      <c r="G57" s="1"/>
      <c r="H57" s="1"/>
      <c r="I57" s="9"/>
      <c r="J57" s="1"/>
      <c r="K57" s="1"/>
      <c r="L57" s="1"/>
      <c r="M57" s="1"/>
      <c r="N57" s="1"/>
      <c r="O57" s="1"/>
      <c r="P57" s="1"/>
      <c r="Q57" s="1"/>
      <c r="R57" s="1"/>
      <c r="T57" s="1"/>
      <c r="U57" s="1"/>
    </row>
    <row r="58" spans="1:21" x14ac:dyDescent="0.25">
      <c r="A58" s="1"/>
      <c r="B58" s="1"/>
      <c r="C58" s="8"/>
      <c r="D58" s="1"/>
      <c r="E58" s="1"/>
      <c r="F58" s="1"/>
      <c r="G58" s="1"/>
      <c r="H58" s="1"/>
      <c r="I58" s="1"/>
      <c r="J58" s="1"/>
      <c r="K58" s="1"/>
      <c r="L58" s="1"/>
      <c r="M58" s="1"/>
      <c r="N58" s="1"/>
      <c r="O58" s="1"/>
      <c r="P58" s="1"/>
      <c r="Q58" s="1"/>
      <c r="R58" s="1"/>
      <c r="T58" s="1"/>
      <c r="U58" s="1"/>
    </row>
    <row r="59" spans="1:21" x14ac:dyDescent="0.25">
      <c r="A59" s="1"/>
      <c r="B59" s="1"/>
      <c r="C59" s="8"/>
      <c r="D59" s="1"/>
      <c r="E59" s="1"/>
      <c r="F59" s="1"/>
      <c r="G59" s="1"/>
      <c r="H59" s="1"/>
      <c r="I59" s="1"/>
      <c r="J59" s="1"/>
      <c r="K59" s="1"/>
      <c r="L59" s="1"/>
      <c r="M59" s="1"/>
      <c r="N59" s="1"/>
      <c r="O59" s="1"/>
      <c r="P59" s="1"/>
      <c r="Q59" s="1"/>
      <c r="R59" s="1"/>
      <c r="T59" s="1"/>
      <c r="U59" s="1"/>
    </row>
    <row r="60" spans="1:21" x14ac:dyDescent="0.25">
      <c r="A60" s="1"/>
      <c r="B60" s="1"/>
      <c r="C60" s="8"/>
      <c r="D60" s="1"/>
      <c r="E60" s="1"/>
      <c r="F60" s="1"/>
      <c r="G60" s="1"/>
      <c r="H60" s="1"/>
      <c r="I60" s="1"/>
      <c r="J60" s="1"/>
      <c r="K60" s="1"/>
      <c r="L60" s="1"/>
      <c r="M60" s="1"/>
      <c r="N60" s="1"/>
      <c r="O60" s="1"/>
      <c r="P60" s="1"/>
      <c r="Q60" s="1"/>
      <c r="R60" s="1"/>
      <c r="T60" s="1"/>
      <c r="U60" s="1"/>
    </row>
    <row r="61" spans="1:21" x14ac:dyDescent="0.25">
      <c r="A61" s="1"/>
      <c r="B61" s="1"/>
      <c r="C61" s="8"/>
      <c r="D61" s="1"/>
      <c r="E61" s="1"/>
      <c r="F61" s="1"/>
      <c r="G61" s="1"/>
      <c r="H61" s="1"/>
      <c r="I61" s="1"/>
      <c r="J61" s="1"/>
      <c r="K61" s="1"/>
      <c r="L61" s="1"/>
      <c r="M61" s="1"/>
      <c r="N61" s="1"/>
      <c r="O61" s="1"/>
      <c r="P61" s="1"/>
      <c r="Q61" s="1"/>
      <c r="R61" s="1"/>
      <c r="T61" s="1"/>
      <c r="U61" s="1"/>
    </row>
    <row r="62" spans="1:21" x14ac:dyDescent="0.25">
      <c r="A62" s="1"/>
      <c r="B62" s="1"/>
      <c r="C62" s="8"/>
      <c r="D62" s="1"/>
      <c r="E62" s="1"/>
      <c r="F62" s="1"/>
      <c r="G62" s="1"/>
      <c r="H62" s="1"/>
      <c r="I62" s="1"/>
      <c r="J62" s="1"/>
      <c r="K62" s="1"/>
      <c r="L62" s="1"/>
      <c r="M62" s="1"/>
      <c r="N62" s="1"/>
      <c r="O62" s="1"/>
      <c r="P62" s="1"/>
      <c r="Q62" s="1"/>
      <c r="R62" s="1"/>
      <c r="T62" s="1"/>
      <c r="U62" s="1"/>
    </row>
    <row r="63" spans="1:21" x14ac:dyDescent="0.25">
      <c r="A63" s="1"/>
      <c r="B63" s="1"/>
      <c r="C63" s="8"/>
      <c r="D63" s="1"/>
      <c r="E63" s="1"/>
      <c r="F63" s="1"/>
      <c r="G63" s="1"/>
      <c r="H63" s="1"/>
      <c r="I63" s="1"/>
      <c r="J63" s="1"/>
      <c r="K63" s="1"/>
      <c r="L63" s="1"/>
      <c r="M63" s="1"/>
      <c r="N63" s="1"/>
      <c r="O63" s="1"/>
      <c r="P63" s="1"/>
      <c r="Q63" s="1"/>
      <c r="R63" s="1"/>
      <c r="T63" s="1"/>
      <c r="U63" s="1"/>
    </row>
    <row r="64" spans="1:21" x14ac:dyDescent="0.25">
      <c r="A64" s="1"/>
      <c r="B64" s="1"/>
      <c r="C64" s="8"/>
      <c r="D64" s="1"/>
      <c r="E64" s="1"/>
      <c r="F64" s="1"/>
      <c r="G64" s="1"/>
      <c r="H64" s="1"/>
      <c r="I64" s="1"/>
      <c r="J64" s="1"/>
      <c r="K64" s="1"/>
      <c r="L64" s="1"/>
      <c r="M64" s="1"/>
      <c r="N64" s="1"/>
      <c r="O64" s="1"/>
      <c r="P64" s="1"/>
      <c r="Q64" s="1"/>
      <c r="R64" s="1"/>
      <c r="T64" s="1"/>
      <c r="U64" s="1"/>
    </row>
    <row r="65" spans="2:4" x14ac:dyDescent="0.25">
      <c r="B65" s="3"/>
      <c r="C65" s="4"/>
      <c r="D65" s="3"/>
    </row>
    <row r="66" spans="2:4" x14ac:dyDescent="0.25">
      <c r="B66" s="3"/>
      <c r="C66" s="4"/>
      <c r="D66" s="3"/>
    </row>
    <row r="67" spans="2:4" x14ac:dyDescent="0.25">
      <c r="B67" s="3"/>
      <c r="C67" s="4"/>
      <c r="D67" s="3"/>
    </row>
    <row r="68" spans="2:4" x14ac:dyDescent="0.25">
      <c r="B68" s="3"/>
      <c r="C68" s="4"/>
      <c r="D68" s="3"/>
    </row>
  </sheetData>
  <sheetProtection sheet="1" objects="1" scenarios="1" selectLockedCells="1"/>
  <mergeCells count="5">
    <mergeCell ref="H1:O2"/>
    <mergeCell ref="I20:J20"/>
    <mergeCell ref="I21:J21"/>
    <mergeCell ref="I22:J22"/>
    <mergeCell ref="B24:L36"/>
  </mergeCells>
  <conditionalFormatting sqref="K21">
    <cfRule type="cellIs" dxfId="11" priority="13" operator="greaterThan">
      <formula>51</formula>
    </cfRule>
    <cfRule type="cellIs" dxfId="10" priority="14" operator="between">
      <formula>26</formula>
      <formula>50</formula>
    </cfRule>
    <cfRule type="cellIs" dxfId="9" priority="15" operator="lessThan">
      <formula>25</formula>
    </cfRule>
  </conditionalFormatting>
  <conditionalFormatting sqref="Q21">
    <cfRule type="cellIs" dxfId="8" priority="7" operator="greaterThan">
      <formula>201</formula>
    </cfRule>
    <cfRule type="cellIs" dxfId="7" priority="8" operator="between">
      <formula>101</formula>
      <formula>200</formula>
    </cfRule>
    <cfRule type="cellIs" dxfId="6" priority="9" operator="lessThan">
      <formula>100</formula>
    </cfRule>
  </conditionalFormatting>
  <conditionalFormatting sqref="F21">
    <cfRule type="cellIs" dxfId="5" priority="1" operator="greaterThan">
      <formula>16</formula>
    </cfRule>
    <cfRule type="cellIs" dxfId="4" priority="2" operator="between">
      <formula>6</formula>
      <formula>15</formula>
    </cfRule>
    <cfRule type="cellIs" dxfId="3" priority="3" operator="lessThan">
      <formula>5</formula>
    </cfRule>
  </conditionalFormatting>
  <printOptions horizontalCentered="1" verticalCentered="1"/>
  <pageMargins left="0" right="0" top="0" bottom="0" header="0" footer="0"/>
  <pageSetup scale="53"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V69"/>
  <sheetViews>
    <sheetView showGridLines="0" zoomScale="80" zoomScaleNormal="80" workbookViewId="0">
      <selection activeCell="D7" sqref="D7"/>
    </sheetView>
  </sheetViews>
  <sheetFormatPr defaultRowHeight="15" x14ac:dyDescent="0.25"/>
  <cols>
    <col min="1" max="1" width="8.7109375" style="3" customWidth="1"/>
    <col min="2" max="2" width="12.5703125" customWidth="1"/>
    <col min="3" max="3" width="15.7109375" style="2" customWidth="1"/>
    <col min="4" max="4" width="11.85546875" customWidth="1"/>
    <col min="5" max="5" width="20.85546875" style="6" customWidth="1"/>
    <col min="6" max="6" width="20.42578125" style="3" customWidth="1"/>
    <col min="7" max="7" width="20.7109375" style="3" customWidth="1"/>
    <col min="8" max="8" width="11.85546875" style="3" customWidth="1"/>
    <col min="9" max="9" width="12.140625" style="3" customWidth="1"/>
    <col min="10" max="10" width="13.85546875" style="3" customWidth="1"/>
    <col min="11" max="11" width="8.85546875" style="3"/>
    <col min="12" max="13" width="5.7109375" style="3" customWidth="1"/>
    <col min="14" max="14" width="20.7109375" style="3" customWidth="1"/>
    <col min="15" max="15" width="20.85546875" style="3" customWidth="1"/>
    <col min="16" max="16" width="23.28515625" style="3" customWidth="1"/>
    <col min="17" max="17" width="19.7109375" style="6" customWidth="1"/>
    <col min="18" max="18" width="6.85546875" style="245" customWidth="1"/>
    <col min="19" max="19" width="8.85546875" style="6" customWidth="1"/>
    <col min="20" max="21" width="8.85546875" style="6"/>
  </cols>
  <sheetData>
    <row r="1" spans="1:21" ht="14.45" customHeight="1" x14ac:dyDescent="0.45">
      <c r="A1" s="67"/>
      <c r="B1" s="68"/>
      <c r="C1" s="68"/>
      <c r="D1" s="68"/>
      <c r="E1" s="241"/>
      <c r="F1" s="324" t="s">
        <v>191</v>
      </c>
      <c r="G1" s="324"/>
      <c r="H1" s="324"/>
      <c r="I1" s="324"/>
      <c r="J1" s="324"/>
      <c r="K1" s="324"/>
      <c r="L1" s="324"/>
      <c r="M1" s="324"/>
      <c r="N1" s="324"/>
      <c r="O1" s="241"/>
      <c r="P1" s="69"/>
      <c r="Q1" s="247"/>
      <c r="S1" s="245"/>
      <c r="T1" s="1"/>
      <c r="U1" s="1"/>
    </row>
    <row r="2" spans="1:21" ht="14.45" customHeight="1" x14ac:dyDescent="0.45">
      <c r="A2" s="70"/>
      <c r="B2" s="22"/>
      <c r="C2" s="22"/>
      <c r="D2" s="22"/>
      <c r="E2" s="242"/>
      <c r="F2" s="325"/>
      <c r="G2" s="325"/>
      <c r="H2" s="325"/>
      <c r="I2" s="325"/>
      <c r="J2" s="325"/>
      <c r="K2" s="325"/>
      <c r="L2" s="325"/>
      <c r="M2" s="325"/>
      <c r="N2" s="325"/>
      <c r="O2" s="242"/>
      <c r="P2" s="71"/>
      <c r="Q2" s="245"/>
      <c r="S2" s="245"/>
      <c r="T2" s="1"/>
      <c r="U2" s="1"/>
    </row>
    <row r="3" spans="1:21" ht="14.45" customHeight="1" x14ac:dyDescent="0.45">
      <c r="A3" s="70"/>
      <c r="B3" s="22"/>
      <c r="C3" s="22"/>
      <c r="D3" s="22"/>
      <c r="E3" s="242"/>
      <c r="F3" s="242"/>
      <c r="G3" s="358"/>
      <c r="H3" s="358"/>
      <c r="I3" s="358"/>
      <c r="J3" s="358"/>
      <c r="K3" s="358"/>
      <c r="L3" s="358"/>
      <c r="M3" s="242"/>
      <c r="N3" s="242"/>
      <c r="O3" s="242"/>
      <c r="P3" s="71"/>
      <c r="Q3" s="245"/>
      <c r="S3" s="245"/>
      <c r="T3" s="1"/>
      <c r="U3" s="1"/>
    </row>
    <row r="4" spans="1:21" ht="21.6" customHeight="1" thickBot="1" x14ac:dyDescent="0.5">
      <c r="A4" s="70"/>
      <c r="B4" s="181" t="s">
        <v>192</v>
      </c>
      <c r="C4" s="51"/>
      <c r="D4" s="23"/>
      <c r="E4" s="51" t="s">
        <v>193</v>
      </c>
      <c r="F4" s="242"/>
      <c r="G4" s="242"/>
      <c r="H4" s="242"/>
      <c r="I4" s="242"/>
      <c r="J4" s="242"/>
      <c r="K4" s="242"/>
      <c r="L4" s="242"/>
      <c r="M4" s="242"/>
      <c r="N4" s="242"/>
      <c r="O4" s="242"/>
      <c r="P4" s="71"/>
      <c r="Q4" s="245"/>
      <c r="S4" s="245"/>
      <c r="T4" s="1"/>
      <c r="U4" s="1"/>
    </row>
    <row r="5" spans="1:21" s="1" customFormat="1" ht="21.6" customHeight="1" thickBot="1" x14ac:dyDescent="0.4">
      <c r="A5" s="72"/>
      <c r="B5" s="361" t="s">
        <v>42</v>
      </c>
      <c r="C5" s="362"/>
      <c r="D5" s="316">
        <v>0</v>
      </c>
      <c r="E5" s="292" t="s">
        <v>10</v>
      </c>
      <c r="F5" s="292">
        <f>'Electric Consumption'!C20</f>
        <v>1200</v>
      </c>
      <c r="G5" s="295" t="s">
        <v>37</v>
      </c>
      <c r="H5" s="177" t="s">
        <v>9</v>
      </c>
      <c r="I5" s="73"/>
      <c r="J5" s="73"/>
      <c r="K5" s="73"/>
      <c r="L5" s="73"/>
      <c r="M5" s="73"/>
      <c r="N5" s="73"/>
      <c r="O5" s="73"/>
      <c r="P5" s="74"/>
      <c r="Q5" s="248"/>
      <c r="R5" s="248"/>
      <c r="S5" s="246"/>
    </row>
    <row r="6" spans="1:21" s="1" customFormat="1" ht="21.6" customHeight="1" thickBot="1" x14ac:dyDescent="0.4">
      <c r="A6" s="75"/>
      <c r="B6" s="363" t="s">
        <v>41</v>
      </c>
      <c r="C6" s="364"/>
      <c r="D6" s="317">
        <v>0</v>
      </c>
      <c r="E6" s="293" t="s">
        <v>16</v>
      </c>
      <c r="F6" s="293">
        <f>'Electric Consumption'!C21</f>
        <v>8167</v>
      </c>
      <c r="G6" s="14" t="s">
        <v>38</v>
      </c>
      <c r="H6" s="294">
        <f>'Electric Consumption'!F21</f>
        <v>0</v>
      </c>
      <c r="I6" s="76"/>
      <c r="J6" s="76"/>
      <c r="K6" s="76"/>
      <c r="L6" s="76"/>
      <c r="M6" s="76"/>
      <c r="N6" s="76"/>
      <c r="O6" s="76"/>
      <c r="P6" s="77"/>
      <c r="Q6" s="245"/>
      <c r="R6" s="245"/>
      <c r="S6" s="6"/>
    </row>
    <row r="7" spans="1:21" s="1" customFormat="1" ht="21.6" customHeight="1" thickBot="1" x14ac:dyDescent="0.4">
      <c r="A7" s="78"/>
      <c r="B7" s="365" t="s">
        <v>43</v>
      </c>
      <c r="C7" s="366"/>
      <c r="D7" s="323">
        <v>0</v>
      </c>
      <c r="E7" s="297" t="s">
        <v>11</v>
      </c>
      <c r="F7" s="291">
        <f>'Electric Consumption'!C22</f>
        <v>0</v>
      </c>
      <c r="G7" s="296" t="s">
        <v>39</v>
      </c>
      <c r="H7" s="79"/>
      <c r="I7" s="79"/>
      <c r="J7" s="79"/>
      <c r="K7" s="79"/>
      <c r="L7" s="79"/>
      <c r="M7" s="79"/>
      <c r="N7" s="79"/>
      <c r="O7" s="79"/>
      <c r="P7" s="80"/>
      <c r="Q7" s="245"/>
      <c r="R7" s="245"/>
      <c r="S7" s="6"/>
    </row>
    <row r="8" spans="1:21" s="1" customFormat="1" ht="21.6" customHeight="1" x14ac:dyDescent="0.35">
      <c r="A8" s="81"/>
      <c r="B8" s="367"/>
      <c r="C8" s="367"/>
      <c r="D8" s="178"/>
      <c r="E8" s="82"/>
      <c r="F8" s="82"/>
      <c r="G8" s="82"/>
      <c r="H8" s="82"/>
      <c r="I8" s="82"/>
      <c r="J8" s="82"/>
      <c r="K8" s="82"/>
      <c r="L8" s="82"/>
      <c r="M8" s="82"/>
      <c r="N8" s="82"/>
      <c r="O8" s="82"/>
      <c r="P8" s="83"/>
      <c r="Q8" s="245"/>
      <c r="R8" s="245"/>
      <c r="S8" s="6"/>
    </row>
    <row r="9" spans="1:21" s="1" customFormat="1" ht="21.6" customHeight="1" thickBot="1" x14ac:dyDescent="0.4">
      <c r="A9" s="84"/>
      <c r="B9" s="179"/>
      <c r="C9" s="179"/>
      <c r="D9" s="180"/>
      <c r="E9" s="359" t="s">
        <v>44</v>
      </c>
      <c r="F9" s="359"/>
      <c r="G9" s="85"/>
      <c r="H9" s="85"/>
      <c r="I9" s="85"/>
      <c r="J9" s="85"/>
      <c r="K9" s="85"/>
      <c r="L9" s="85"/>
      <c r="M9" s="85"/>
      <c r="N9" s="85"/>
      <c r="O9" s="85"/>
      <c r="P9" s="86"/>
      <c r="Q9" s="245"/>
      <c r="R9" s="245"/>
      <c r="S9" s="6"/>
    </row>
    <row r="10" spans="1:21" s="1" customFormat="1" ht="21.6" customHeight="1" x14ac:dyDescent="0.35">
      <c r="A10" s="87"/>
      <c r="B10" s="185"/>
      <c r="C10" s="186"/>
      <c r="D10" s="187"/>
      <c r="E10" s="188"/>
      <c r="F10" s="188"/>
      <c r="G10" s="188"/>
      <c r="H10" s="188"/>
      <c r="I10" s="188"/>
      <c r="J10" s="189"/>
      <c r="K10" s="88"/>
      <c r="L10" s="88"/>
      <c r="M10" s="88"/>
      <c r="N10" s="88"/>
      <c r="O10" s="88"/>
      <c r="P10" s="89"/>
      <c r="Q10" s="245"/>
      <c r="R10" s="245"/>
      <c r="S10" s="6"/>
    </row>
    <row r="11" spans="1:21" s="1" customFormat="1" ht="21.6" customHeight="1" x14ac:dyDescent="0.35">
      <c r="A11" s="90"/>
      <c r="B11" s="190"/>
      <c r="C11" s="191"/>
      <c r="D11" s="192"/>
      <c r="E11" s="9"/>
      <c r="F11" s="9"/>
      <c r="G11" s="9"/>
      <c r="H11" s="9"/>
      <c r="I11" s="9"/>
      <c r="J11" s="193"/>
      <c r="K11" s="91"/>
      <c r="L11" s="91"/>
      <c r="M11" s="91"/>
      <c r="N11" s="91"/>
      <c r="O11" s="91"/>
      <c r="P11" s="92"/>
      <c r="Q11" s="245"/>
      <c r="R11" s="245"/>
      <c r="S11" s="6"/>
    </row>
    <row r="12" spans="1:21" s="1" customFormat="1" ht="21.6" customHeight="1" x14ac:dyDescent="0.35">
      <c r="A12" s="93"/>
      <c r="B12" s="190"/>
      <c r="C12" s="191"/>
      <c r="D12" s="192"/>
      <c r="E12" s="9"/>
      <c r="F12" s="9"/>
      <c r="G12" s="9"/>
      <c r="H12" s="9"/>
      <c r="I12" s="9"/>
      <c r="J12" s="193"/>
      <c r="K12" s="94"/>
      <c r="L12" s="94"/>
      <c r="M12" s="94"/>
      <c r="N12" s="94"/>
      <c r="O12" s="94"/>
      <c r="P12" s="95"/>
      <c r="Q12" s="245"/>
      <c r="R12" s="245"/>
      <c r="S12" s="6"/>
    </row>
    <row r="13" spans="1:21" s="1" customFormat="1" ht="21.6" customHeight="1" x14ac:dyDescent="0.35">
      <c r="A13" s="96"/>
      <c r="B13" s="190"/>
      <c r="C13" s="191"/>
      <c r="D13" s="192"/>
      <c r="E13" s="9"/>
      <c r="F13" s="9"/>
      <c r="G13" s="9"/>
      <c r="H13" s="9"/>
      <c r="I13" s="9"/>
      <c r="J13" s="193"/>
      <c r="K13" s="97"/>
      <c r="L13" s="97"/>
      <c r="M13" s="97"/>
      <c r="N13" s="97"/>
      <c r="O13" s="97"/>
      <c r="P13" s="98"/>
      <c r="Q13" s="245"/>
      <c r="R13" s="245"/>
      <c r="S13" s="6"/>
    </row>
    <row r="14" spans="1:21" s="1" customFormat="1" ht="21.6" customHeight="1" x14ac:dyDescent="0.35">
      <c r="A14" s="99"/>
      <c r="B14" s="190"/>
      <c r="C14" s="191"/>
      <c r="D14" s="192"/>
      <c r="E14" s="9"/>
      <c r="F14" s="9"/>
      <c r="G14" s="9"/>
      <c r="H14" s="9"/>
      <c r="I14" s="9"/>
      <c r="J14" s="193"/>
      <c r="K14" s="100"/>
      <c r="L14" s="100"/>
      <c r="M14" s="100"/>
      <c r="N14" s="100"/>
      <c r="O14" s="100"/>
      <c r="P14" s="101"/>
      <c r="Q14" s="245"/>
      <c r="R14" s="245"/>
      <c r="S14" s="6"/>
    </row>
    <row r="15" spans="1:21" s="1" customFormat="1" ht="21.6" customHeight="1" x14ac:dyDescent="0.35">
      <c r="A15" s="102"/>
      <c r="B15" s="190"/>
      <c r="C15" s="191"/>
      <c r="D15" s="192"/>
      <c r="E15" s="9"/>
      <c r="F15" s="9"/>
      <c r="G15" s="9"/>
      <c r="H15" s="9"/>
      <c r="I15" s="9"/>
      <c r="J15" s="193"/>
      <c r="K15" s="103"/>
      <c r="L15" s="103"/>
      <c r="M15" s="103"/>
      <c r="N15" s="103"/>
      <c r="O15" s="103"/>
      <c r="P15" s="104"/>
      <c r="Q15" s="245"/>
      <c r="R15" s="245"/>
      <c r="S15" s="6"/>
    </row>
    <row r="16" spans="1:21" s="1" customFormat="1" ht="21.6" customHeight="1" x14ac:dyDescent="0.35">
      <c r="A16" s="105"/>
      <c r="B16" s="190"/>
      <c r="C16" s="191"/>
      <c r="D16" s="192"/>
      <c r="E16" s="9"/>
      <c r="F16" s="9"/>
      <c r="G16" s="9"/>
      <c r="H16" s="9"/>
      <c r="I16" s="9"/>
      <c r="J16" s="193"/>
      <c r="K16" s="106"/>
      <c r="L16" s="106"/>
      <c r="M16" s="106"/>
      <c r="N16" s="106"/>
      <c r="O16" s="106"/>
      <c r="P16" s="107"/>
      <c r="Q16" s="245"/>
      <c r="R16" s="245"/>
      <c r="S16" s="6"/>
    </row>
    <row r="17" spans="1:22" ht="21.6" customHeight="1" x14ac:dyDescent="0.35">
      <c r="A17" s="108"/>
      <c r="B17" s="194"/>
      <c r="C17" s="192"/>
      <c r="D17" s="195"/>
      <c r="E17" s="9"/>
      <c r="F17" s="9"/>
      <c r="G17" s="9"/>
      <c r="H17" s="9"/>
      <c r="I17" s="9"/>
      <c r="J17" s="193"/>
      <c r="K17" s="110"/>
      <c r="L17" s="110"/>
      <c r="M17" s="110"/>
      <c r="N17" s="110"/>
      <c r="O17" s="110"/>
      <c r="P17" s="111"/>
      <c r="Q17" s="245"/>
      <c r="T17" s="1"/>
      <c r="U17" s="1"/>
      <c r="V17" s="5"/>
    </row>
    <row r="18" spans="1:22" x14ac:dyDescent="0.25">
      <c r="A18" s="120"/>
      <c r="B18" s="196"/>
      <c r="C18" s="9"/>
      <c r="D18" s="9"/>
      <c r="E18" s="9"/>
      <c r="F18" s="9"/>
      <c r="G18" s="9"/>
      <c r="H18" s="9"/>
      <c r="I18" s="9"/>
      <c r="J18" s="193"/>
      <c r="K18" s="121"/>
      <c r="L18" s="121"/>
      <c r="M18" s="121"/>
      <c r="N18" s="121"/>
      <c r="O18" s="121"/>
      <c r="P18" s="122"/>
      <c r="Q18" s="245"/>
      <c r="T18" s="1"/>
      <c r="U18" s="1"/>
    </row>
    <row r="19" spans="1:22" ht="21.6" customHeight="1" x14ac:dyDescent="0.35">
      <c r="A19" s="123"/>
      <c r="B19" s="194"/>
      <c r="C19" s="9"/>
      <c r="D19" s="9"/>
      <c r="E19" s="9"/>
      <c r="F19" s="9"/>
      <c r="G19" s="197"/>
      <c r="H19" s="9"/>
      <c r="I19" s="9"/>
      <c r="J19" s="193"/>
      <c r="K19" s="125"/>
      <c r="L19" s="125"/>
      <c r="M19" s="125"/>
      <c r="N19" s="124"/>
      <c r="O19" s="125"/>
      <c r="P19" s="126"/>
      <c r="Q19" s="245"/>
      <c r="T19" s="1"/>
      <c r="U19" s="1"/>
    </row>
    <row r="20" spans="1:22" ht="30" customHeight="1" thickBot="1" x14ac:dyDescent="0.4">
      <c r="A20" s="127"/>
      <c r="B20" s="198"/>
      <c r="C20" s="199"/>
      <c r="D20" s="199"/>
      <c r="E20" s="199"/>
      <c r="F20" s="200"/>
      <c r="G20" s="200"/>
      <c r="H20" s="200"/>
      <c r="I20" s="200"/>
      <c r="J20" s="201"/>
      <c r="K20" s="176"/>
      <c r="L20" s="176"/>
      <c r="M20" s="129"/>
      <c r="N20" s="128"/>
      <c r="O20" s="128"/>
      <c r="P20" s="183"/>
      <c r="Q20" s="249"/>
      <c r="T20" s="1"/>
      <c r="U20" s="1"/>
    </row>
    <row r="21" spans="1:22" ht="30" customHeight="1" x14ac:dyDescent="0.35">
      <c r="A21" s="131"/>
      <c r="B21" s="132"/>
      <c r="C21" s="132"/>
      <c r="D21" s="132"/>
      <c r="E21" s="132"/>
      <c r="F21" s="132"/>
      <c r="G21" s="132"/>
      <c r="H21" s="132"/>
      <c r="I21" s="132"/>
      <c r="J21" s="132"/>
      <c r="K21" s="132"/>
      <c r="L21" s="132"/>
      <c r="M21" s="132"/>
      <c r="N21" s="182"/>
      <c r="O21" s="182"/>
      <c r="P21" s="184"/>
      <c r="Q21" s="249"/>
      <c r="T21" s="1"/>
      <c r="U21" s="1"/>
    </row>
    <row r="22" spans="1:22" ht="30" customHeight="1" thickBot="1" x14ac:dyDescent="0.4">
      <c r="A22" s="253"/>
      <c r="B22" s="254"/>
      <c r="C22" s="254"/>
      <c r="D22" s="254"/>
      <c r="E22" s="254"/>
      <c r="F22" s="254"/>
      <c r="G22" s="254"/>
      <c r="H22" s="254"/>
      <c r="I22" s="254"/>
      <c r="J22" s="254"/>
      <c r="K22" s="254"/>
      <c r="L22" s="254"/>
      <c r="M22" s="254"/>
      <c r="N22" s="255"/>
      <c r="O22" s="255"/>
      <c r="P22" s="256"/>
      <c r="Q22" s="249"/>
      <c r="T22" s="1"/>
      <c r="U22" s="1"/>
    </row>
    <row r="23" spans="1:22" ht="15.75" customHeight="1" x14ac:dyDescent="0.25">
      <c r="A23" s="245"/>
      <c r="B23" s="245"/>
      <c r="C23" s="245"/>
      <c r="D23" s="245"/>
      <c r="E23" s="245"/>
      <c r="F23" s="245"/>
      <c r="G23" s="245"/>
      <c r="H23" s="245"/>
      <c r="I23" s="245"/>
      <c r="J23" s="245"/>
      <c r="K23" s="245"/>
      <c r="L23" s="245"/>
      <c r="M23" s="245"/>
      <c r="N23" s="245"/>
      <c r="O23" s="245"/>
      <c r="P23" s="245"/>
      <c r="Q23" s="245"/>
      <c r="T23" s="1"/>
      <c r="U23" s="1"/>
    </row>
    <row r="24" spans="1:22" ht="21.6" customHeight="1" x14ac:dyDescent="0.35">
      <c r="A24" s="245"/>
      <c r="B24" s="245"/>
      <c r="C24" s="245"/>
      <c r="D24" s="245"/>
      <c r="E24" s="250"/>
      <c r="F24" s="250"/>
      <c r="G24" s="245"/>
      <c r="H24" s="245"/>
      <c r="I24" s="245"/>
      <c r="J24" s="245"/>
      <c r="K24" s="245"/>
      <c r="L24" s="245"/>
      <c r="M24" s="245"/>
      <c r="N24" s="250"/>
      <c r="O24" s="245"/>
      <c r="P24" s="245"/>
      <c r="Q24" s="245"/>
      <c r="T24" s="1"/>
      <c r="U24" s="1"/>
    </row>
    <row r="25" spans="1:22" ht="14.45" customHeight="1" x14ac:dyDescent="0.35">
      <c r="A25" s="245"/>
      <c r="B25" s="245"/>
      <c r="C25" s="245"/>
      <c r="D25" s="245"/>
      <c r="E25" s="245"/>
      <c r="F25" s="245"/>
      <c r="G25" s="245"/>
      <c r="H25" s="245"/>
      <c r="I25" s="245"/>
      <c r="J25" s="245"/>
      <c r="K25" s="245"/>
      <c r="L25" s="245"/>
      <c r="M25" s="245"/>
      <c r="N25" s="249"/>
      <c r="O25" s="249"/>
      <c r="P25" s="249"/>
      <c r="Q25" s="249"/>
      <c r="T25" s="1"/>
      <c r="U25" s="1"/>
    </row>
    <row r="26" spans="1:22" ht="15" customHeight="1" x14ac:dyDescent="0.35">
      <c r="A26" s="245"/>
      <c r="B26" s="245"/>
      <c r="C26" s="245"/>
      <c r="D26" s="245"/>
      <c r="E26" s="245"/>
      <c r="F26" s="245"/>
      <c r="G26" s="245"/>
      <c r="H26" s="245"/>
      <c r="I26" s="245"/>
      <c r="J26" s="245"/>
      <c r="K26" s="245"/>
      <c r="L26" s="245"/>
      <c r="M26" s="245"/>
      <c r="N26" s="249"/>
      <c r="O26" s="249"/>
      <c r="P26" s="249"/>
      <c r="Q26" s="249"/>
      <c r="T26" s="1"/>
      <c r="U26" s="1"/>
    </row>
    <row r="27" spans="1:22" ht="14.45" customHeight="1" x14ac:dyDescent="0.35">
      <c r="A27" s="245"/>
      <c r="B27" s="245"/>
      <c r="C27" s="245"/>
      <c r="D27" s="245"/>
      <c r="E27" s="245"/>
      <c r="F27" s="245"/>
      <c r="G27" s="245"/>
      <c r="H27" s="245"/>
      <c r="I27" s="245"/>
      <c r="J27" s="245"/>
      <c r="K27" s="245"/>
      <c r="L27" s="245"/>
      <c r="M27" s="245"/>
      <c r="N27" s="249"/>
      <c r="O27" s="249"/>
      <c r="P27" s="249"/>
      <c r="Q27" s="249"/>
      <c r="T27" s="1"/>
      <c r="U27" s="1"/>
    </row>
    <row r="28" spans="1:22" ht="15" customHeight="1" x14ac:dyDescent="0.35">
      <c r="A28" s="245"/>
      <c r="B28" s="245"/>
      <c r="C28" s="245"/>
      <c r="D28" s="245"/>
      <c r="E28" s="245"/>
      <c r="F28" s="245"/>
      <c r="G28" s="245"/>
      <c r="H28" s="245"/>
      <c r="I28" s="245"/>
      <c r="J28" s="245"/>
      <c r="K28" s="245"/>
      <c r="L28" s="245"/>
      <c r="M28" s="245"/>
      <c r="N28" s="249"/>
      <c r="O28" s="249"/>
      <c r="P28" s="249"/>
      <c r="Q28" s="249"/>
      <c r="T28" s="1"/>
      <c r="U28" s="1"/>
    </row>
    <row r="29" spans="1:22" ht="15" customHeight="1" x14ac:dyDescent="0.35">
      <c r="A29" s="245"/>
      <c r="B29" s="245"/>
      <c r="C29" s="245"/>
      <c r="D29" s="245"/>
      <c r="E29" s="245"/>
      <c r="F29" s="245"/>
      <c r="G29" s="245"/>
      <c r="H29" s="245"/>
      <c r="I29" s="245"/>
      <c r="J29" s="245"/>
      <c r="K29" s="245"/>
      <c r="L29" s="245"/>
      <c r="M29" s="245"/>
      <c r="N29" s="249"/>
      <c r="O29" s="249"/>
      <c r="P29" s="249"/>
      <c r="Q29" s="249"/>
      <c r="T29" s="1"/>
      <c r="U29" s="1"/>
    </row>
    <row r="30" spans="1:22" ht="15" customHeight="1" x14ac:dyDescent="0.35">
      <c r="A30" s="245"/>
      <c r="B30" s="245"/>
      <c r="C30" s="245"/>
      <c r="D30" s="245"/>
      <c r="E30" s="245"/>
      <c r="F30" s="245"/>
      <c r="G30" s="245"/>
      <c r="H30" s="245"/>
      <c r="I30" s="245"/>
      <c r="J30" s="245"/>
      <c r="K30" s="245"/>
      <c r="L30" s="245"/>
      <c r="M30" s="245"/>
      <c r="N30" s="249"/>
      <c r="O30" s="249"/>
      <c r="P30" s="249"/>
      <c r="Q30" s="249"/>
      <c r="T30" s="1"/>
      <c r="U30" s="1"/>
    </row>
    <row r="31" spans="1:22" ht="14.45" customHeight="1" x14ac:dyDescent="0.25">
      <c r="A31" s="245"/>
      <c r="B31" s="245"/>
      <c r="C31" s="245"/>
      <c r="D31" s="245"/>
      <c r="E31" s="245"/>
      <c r="F31" s="245"/>
      <c r="G31" s="245"/>
      <c r="H31" s="245"/>
      <c r="I31" s="245"/>
      <c r="J31" s="245"/>
      <c r="K31" s="245"/>
      <c r="L31" s="245"/>
      <c r="M31" s="245"/>
      <c r="N31" s="251"/>
      <c r="O31" s="252"/>
      <c r="P31" s="252"/>
      <c r="Q31" s="245"/>
      <c r="T31" s="1"/>
      <c r="U31" s="1"/>
    </row>
    <row r="32" spans="1:22" ht="21.6" customHeight="1" x14ac:dyDescent="0.25">
      <c r="A32" s="245"/>
      <c r="B32" s="245"/>
      <c r="C32" s="245"/>
      <c r="D32" s="245"/>
      <c r="E32" s="245"/>
      <c r="F32" s="245"/>
      <c r="G32" s="245"/>
      <c r="H32" s="245"/>
      <c r="I32" s="245"/>
      <c r="J32" s="245"/>
      <c r="K32" s="245"/>
      <c r="L32" s="245"/>
      <c r="M32" s="245"/>
      <c r="N32" s="251"/>
      <c r="O32" s="252"/>
      <c r="P32" s="252"/>
      <c r="Q32" s="245"/>
      <c r="T32" s="1"/>
      <c r="U32" s="1"/>
    </row>
    <row r="33" spans="1:21" ht="14.45" customHeight="1" x14ac:dyDescent="0.35">
      <c r="A33" s="245"/>
      <c r="B33" s="245"/>
      <c r="C33" s="245"/>
      <c r="D33" s="245"/>
      <c r="E33" s="245"/>
      <c r="F33" s="245"/>
      <c r="G33" s="245"/>
      <c r="H33" s="245"/>
      <c r="I33" s="245"/>
      <c r="J33" s="245"/>
      <c r="K33" s="245"/>
      <c r="L33" s="245"/>
      <c r="M33" s="245"/>
      <c r="N33" s="249"/>
      <c r="O33" s="249"/>
      <c r="P33" s="249"/>
      <c r="Q33" s="360"/>
      <c r="T33" s="1"/>
      <c r="U33" s="1"/>
    </row>
    <row r="34" spans="1:21" ht="14.45" customHeight="1" x14ac:dyDescent="0.35">
      <c r="A34" s="245"/>
      <c r="B34" s="245"/>
      <c r="C34" s="245"/>
      <c r="D34" s="245"/>
      <c r="E34" s="245"/>
      <c r="F34" s="245"/>
      <c r="G34" s="245"/>
      <c r="H34" s="245"/>
      <c r="I34" s="245"/>
      <c r="J34" s="245"/>
      <c r="K34" s="245"/>
      <c r="L34" s="245"/>
      <c r="M34" s="245"/>
      <c r="N34" s="249"/>
      <c r="O34" s="249"/>
      <c r="P34" s="249"/>
      <c r="Q34" s="360"/>
      <c r="T34" s="1"/>
      <c r="U34" s="1"/>
    </row>
    <row r="35" spans="1:21" ht="14.45" customHeight="1" x14ac:dyDescent="0.35">
      <c r="A35" s="245"/>
      <c r="B35" s="245"/>
      <c r="C35" s="245"/>
      <c r="D35" s="245"/>
      <c r="E35" s="245"/>
      <c r="F35" s="245"/>
      <c r="G35" s="245"/>
      <c r="H35" s="245"/>
      <c r="I35" s="245"/>
      <c r="J35" s="245"/>
      <c r="K35" s="245"/>
      <c r="L35" s="245"/>
      <c r="M35" s="245"/>
      <c r="N35" s="249"/>
      <c r="O35" s="249"/>
      <c r="P35" s="249"/>
      <c r="Q35" s="249"/>
      <c r="T35" s="1"/>
      <c r="U35" s="1"/>
    </row>
    <row r="36" spans="1:21" ht="14.45" customHeight="1" x14ac:dyDescent="0.35">
      <c r="A36" s="245"/>
      <c r="B36" s="245"/>
      <c r="C36" s="245"/>
      <c r="D36" s="245"/>
      <c r="E36" s="245"/>
      <c r="F36" s="245"/>
      <c r="G36" s="245"/>
      <c r="H36" s="245"/>
      <c r="I36" s="245"/>
      <c r="J36" s="245"/>
      <c r="K36" s="245"/>
      <c r="L36" s="245"/>
      <c r="M36" s="245"/>
      <c r="N36" s="249"/>
      <c r="O36" s="249"/>
      <c r="P36" s="249"/>
      <c r="Q36" s="249"/>
      <c r="T36" s="1"/>
      <c r="U36" s="1"/>
    </row>
    <row r="37" spans="1:21" ht="15" customHeight="1" x14ac:dyDescent="0.35">
      <c r="A37" s="245"/>
      <c r="B37" s="245"/>
      <c r="C37" s="245"/>
      <c r="D37" s="245"/>
      <c r="E37" s="245"/>
      <c r="F37" s="245"/>
      <c r="G37" s="245"/>
      <c r="H37" s="245"/>
      <c r="I37" s="245"/>
      <c r="J37" s="245"/>
      <c r="K37" s="245"/>
      <c r="L37" s="245"/>
      <c r="M37" s="245"/>
      <c r="N37" s="249"/>
      <c r="O37" s="249"/>
      <c r="P37" s="249"/>
      <c r="Q37" s="249"/>
      <c r="T37" s="1"/>
      <c r="U37" s="1"/>
    </row>
    <row r="38" spans="1:21" ht="14.45" customHeight="1" x14ac:dyDescent="0.35">
      <c r="A38" s="245"/>
      <c r="B38" s="245"/>
      <c r="C38" s="245"/>
      <c r="D38" s="245"/>
      <c r="E38" s="245"/>
      <c r="F38" s="245"/>
      <c r="G38" s="245"/>
      <c r="H38" s="245"/>
      <c r="I38" s="245"/>
      <c r="J38" s="245"/>
      <c r="K38" s="245"/>
      <c r="L38" s="245"/>
      <c r="M38" s="245"/>
      <c r="N38" s="249"/>
      <c r="O38" s="249"/>
      <c r="P38" s="249"/>
      <c r="Q38" s="249"/>
      <c r="T38" s="1"/>
      <c r="U38" s="1"/>
    </row>
    <row r="39" spans="1:21" x14ac:dyDescent="0.25">
      <c r="A39" s="245"/>
      <c r="B39" s="245"/>
      <c r="C39" s="245"/>
      <c r="D39" s="245"/>
      <c r="E39" s="245"/>
      <c r="F39" s="245"/>
      <c r="G39" s="245"/>
      <c r="H39" s="245"/>
      <c r="I39" s="245"/>
      <c r="J39" s="245"/>
      <c r="K39" s="245"/>
      <c r="L39" s="245"/>
      <c r="M39" s="245"/>
      <c r="N39" s="245"/>
      <c r="O39" s="245"/>
      <c r="P39" s="245"/>
      <c r="Q39" s="245"/>
      <c r="T39" s="1"/>
      <c r="U39" s="1"/>
    </row>
    <row r="40" spans="1:21" x14ac:dyDescent="0.25">
      <c r="A40" s="6"/>
      <c r="B40" s="6"/>
      <c r="C40" s="6"/>
      <c r="D40" s="6"/>
      <c r="F40" s="6"/>
      <c r="G40" s="6"/>
      <c r="H40" s="6"/>
      <c r="I40" s="6"/>
      <c r="J40" s="6"/>
      <c r="K40" s="6"/>
      <c r="L40" s="6"/>
      <c r="M40" s="6"/>
      <c r="N40" s="6"/>
      <c r="O40" s="6"/>
      <c r="P40" s="6"/>
      <c r="T40" s="1"/>
      <c r="U40" s="1"/>
    </row>
    <row r="41" spans="1:21" x14ac:dyDescent="0.25">
      <c r="A41" s="1"/>
      <c r="B41" s="9"/>
      <c r="C41" s="1"/>
      <c r="D41" s="9"/>
      <c r="E41" s="9"/>
      <c r="F41" s="9"/>
      <c r="G41" s="9"/>
      <c r="H41" s="9"/>
      <c r="I41" s="9"/>
      <c r="J41" s="9"/>
      <c r="K41" s="9"/>
      <c r="L41" s="9"/>
      <c r="M41" s="1"/>
      <c r="N41" s="1"/>
      <c r="O41" s="1"/>
      <c r="P41" s="1"/>
      <c r="T41" s="1"/>
      <c r="U41" s="1"/>
    </row>
    <row r="42" spans="1:21" x14ac:dyDescent="0.25">
      <c r="A42" s="1"/>
      <c r="B42" s="9"/>
      <c r="C42" s="10"/>
      <c r="D42" s="9"/>
      <c r="E42" s="9"/>
      <c r="F42" s="9"/>
      <c r="G42" s="9"/>
      <c r="H42" s="9"/>
      <c r="I42" s="9"/>
      <c r="J42" s="9"/>
      <c r="K42" s="9"/>
      <c r="L42" s="9"/>
      <c r="M42" s="1"/>
      <c r="N42" s="1"/>
      <c r="O42" s="1"/>
      <c r="P42" s="1"/>
      <c r="T42" s="1"/>
      <c r="U42" s="1"/>
    </row>
    <row r="43" spans="1:21" x14ac:dyDescent="0.25">
      <c r="A43" s="1"/>
      <c r="B43" s="9"/>
      <c r="C43" s="10"/>
      <c r="D43" s="9"/>
      <c r="E43" s="9"/>
      <c r="F43" s="9"/>
      <c r="G43" s="9"/>
      <c r="H43" s="9"/>
      <c r="I43" s="9"/>
      <c r="J43" s="9"/>
      <c r="K43" s="9"/>
      <c r="L43" s="9"/>
      <c r="M43" s="1"/>
      <c r="N43" s="1"/>
      <c r="O43" s="1"/>
      <c r="P43" s="1"/>
      <c r="T43" s="1"/>
      <c r="U43" s="1"/>
    </row>
    <row r="44" spans="1:21" x14ac:dyDescent="0.25">
      <c r="A44" s="1"/>
      <c r="B44" s="9"/>
      <c r="C44" s="10"/>
      <c r="D44" s="9"/>
      <c r="E44" s="9"/>
      <c r="F44" s="9"/>
      <c r="G44" s="9"/>
      <c r="H44" s="9"/>
      <c r="I44" s="9"/>
      <c r="J44" s="9"/>
      <c r="K44" s="9"/>
      <c r="L44" s="9"/>
      <c r="M44" s="1"/>
      <c r="N44" s="1"/>
      <c r="O44" s="1"/>
      <c r="P44" s="1"/>
      <c r="T44" s="1"/>
      <c r="U44" s="1"/>
    </row>
    <row r="45" spans="1:21" x14ac:dyDescent="0.25">
      <c r="A45" s="1"/>
      <c r="B45" s="9"/>
      <c r="C45" s="10"/>
      <c r="D45" s="9"/>
      <c r="E45" s="9"/>
      <c r="F45" s="9"/>
      <c r="G45" s="9"/>
      <c r="H45" s="9"/>
      <c r="I45" s="9"/>
      <c r="J45" s="9"/>
      <c r="K45" s="9"/>
      <c r="L45" s="9"/>
      <c r="M45" s="1"/>
      <c r="N45" s="1"/>
      <c r="O45" s="1"/>
      <c r="P45" s="1"/>
      <c r="T45" s="1"/>
      <c r="U45" s="1"/>
    </row>
    <row r="46" spans="1:21" x14ac:dyDescent="0.25">
      <c r="A46" s="1"/>
      <c r="B46" s="9"/>
      <c r="C46" s="10"/>
      <c r="D46" s="9"/>
      <c r="E46" s="9"/>
      <c r="F46" s="9"/>
      <c r="G46" s="9"/>
      <c r="H46" s="9"/>
      <c r="I46" s="9"/>
      <c r="J46" s="9"/>
      <c r="K46" s="9"/>
      <c r="L46" s="9"/>
      <c r="M46" s="1"/>
      <c r="N46" s="1"/>
      <c r="O46" s="1"/>
      <c r="P46" s="1"/>
      <c r="T46" s="1"/>
      <c r="U46" s="1"/>
    </row>
    <row r="47" spans="1:21" x14ac:dyDescent="0.25">
      <c r="A47" s="1"/>
      <c r="B47" s="1"/>
      <c r="C47" s="8"/>
      <c r="D47" s="1"/>
      <c r="E47" s="1"/>
      <c r="F47" s="9"/>
      <c r="G47" s="9"/>
      <c r="H47" s="9"/>
      <c r="I47" s="9"/>
      <c r="J47" s="9"/>
      <c r="K47" s="1"/>
      <c r="L47" s="1"/>
      <c r="M47" s="1"/>
      <c r="N47" s="1"/>
      <c r="O47" s="1"/>
      <c r="P47" s="1"/>
      <c r="T47" s="1"/>
      <c r="U47" s="1"/>
    </row>
    <row r="48" spans="1:21" x14ac:dyDescent="0.25">
      <c r="A48" s="1"/>
      <c r="B48" s="1"/>
      <c r="C48" s="8"/>
      <c r="D48" s="1"/>
      <c r="E48" s="1"/>
      <c r="F48" s="9"/>
      <c r="G48" s="9"/>
      <c r="H48" s="9"/>
      <c r="I48" s="9"/>
      <c r="J48" s="9"/>
      <c r="K48" s="1"/>
      <c r="L48" s="1"/>
      <c r="M48" s="1"/>
      <c r="N48" s="1"/>
      <c r="O48" s="1"/>
      <c r="P48" s="1"/>
      <c r="T48" s="1"/>
      <c r="U48" s="1"/>
    </row>
    <row r="49" spans="1:21" x14ac:dyDescent="0.25">
      <c r="A49" s="1"/>
      <c r="B49" s="1"/>
      <c r="C49" s="8"/>
      <c r="D49" s="1"/>
      <c r="E49" s="1"/>
      <c r="F49" s="9"/>
      <c r="G49" s="9"/>
      <c r="H49" s="9"/>
      <c r="I49" s="9"/>
      <c r="J49" s="9"/>
      <c r="K49" s="1"/>
      <c r="L49" s="1"/>
      <c r="M49" s="1"/>
      <c r="N49" s="1"/>
      <c r="O49" s="1"/>
      <c r="P49" s="1"/>
      <c r="T49" s="1"/>
      <c r="U49" s="1"/>
    </row>
    <row r="50" spans="1:21" x14ac:dyDescent="0.25">
      <c r="A50" s="1"/>
      <c r="B50" s="1"/>
      <c r="C50" s="8"/>
      <c r="D50" s="1"/>
      <c r="E50" s="1"/>
      <c r="F50" s="9"/>
      <c r="G50" s="9"/>
      <c r="H50" s="9"/>
      <c r="I50" s="9"/>
      <c r="J50" s="9"/>
      <c r="K50" s="1"/>
      <c r="L50" s="1"/>
      <c r="M50" s="1"/>
      <c r="N50" s="1"/>
      <c r="O50" s="1"/>
      <c r="P50" s="1"/>
      <c r="T50" s="1"/>
      <c r="U50" s="1"/>
    </row>
    <row r="51" spans="1:21" x14ac:dyDescent="0.25">
      <c r="A51" s="1"/>
      <c r="B51" s="1"/>
      <c r="C51" s="8"/>
      <c r="D51" s="1"/>
      <c r="E51" s="1"/>
      <c r="F51" s="1"/>
      <c r="G51" s="1"/>
      <c r="H51" s="1"/>
      <c r="I51" s="9"/>
      <c r="J51" s="1"/>
      <c r="K51" s="1"/>
      <c r="L51" s="1"/>
      <c r="M51" s="1"/>
      <c r="N51" s="1"/>
      <c r="O51" s="1"/>
      <c r="P51" s="1"/>
      <c r="T51" s="1"/>
      <c r="U51" s="1"/>
    </row>
    <row r="52" spans="1:21" x14ac:dyDescent="0.25">
      <c r="A52" s="1"/>
      <c r="B52" s="1"/>
      <c r="C52" s="8"/>
      <c r="D52" s="1"/>
      <c r="E52" s="1"/>
      <c r="F52" s="1"/>
      <c r="G52" s="1"/>
      <c r="H52" s="1"/>
      <c r="I52" s="9"/>
      <c r="J52" s="1"/>
      <c r="K52" s="1"/>
      <c r="L52" s="1"/>
      <c r="M52" s="1"/>
      <c r="N52" s="1"/>
      <c r="O52" s="1"/>
      <c r="P52" s="1"/>
      <c r="T52" s="1"/>
      <c r="U52" s="1"/>
    </row>
    <row r="53" spans="1:21" x14ac:dyDescent="0.25">
      <c r="A53" s="1"/>
      <c r="B53" s="1"/>
      <c r="C53" s="8"/>
      <c r="D53" s="1"/>
      <c r="E53" s="1"/>
      <c r="F53" s="1"/>
      <c r="G53" s="1"/>
      <c r="H53" s="1"/>
      <c r="I53" s="9"/>
      <c r="J53" s="1"/>
      <c r="K53" s="1"/>
      <c r="L53" s="1"/>
      <c r="M53" s="1"/>
      <c r="N53" s="1"/>
      <c r="O53" s="1"/>
      <c r="P53" s="1"/>
      <c r="T53" s="1"/>
      <c r="U53" s="1"/>
    </row>
    <row r="54" spans="1:21" x14ac:dyDescent="0.25">
      <c r="A54" s="1"/>
      <c r="B54" s="1"/>
      <c r="C54" s="8"/>
      <c r="D54" s="1"/>
      <c r="E54" s="1"/>
      <c r="F54" s="1"/>
      <c r="G54" s="1"/>
      <c r="H54" s="1"/>
      <c r="I54" s="9"/>
      <c r="J54" s="1"/>
      <c r="K54" s="1"/>
      <c r="L54" s="1"/>
      <c r="M54" s="1"/>
      <c r="N54" s="1"/>
      <c r="O54" s="1"/>
      <c r="P54" s="1"/>
      <c r="T54" s="1"/>
      <c r="U54" s="1"/>
    </row>
    <row r="55" spans="1:21" x14ac:dyDescent="0.25">
      <c r="A55" s="1"/>
      <c r="B55" s="1"/>
      <c r="C55" s="8"/>
      <c r="D55" s="1"/>
      <c r="E55" s="1"/>
      <c r="F55" s="1"/>
      <c r="G55" s="1"/>
      <c r="H55" s="1"/>
      <c r="I55" s="9"/>
      <c r="J55" s="1"/>
      <c r="K55" s="1"/>
      <c r="L55" s="1"/>
      <c r="M55" s="1"/>
      <c r="N55" s="1"/>
      <c r="O55" s="1"/>
      <c r="P55" s="1"/>
      <c r="T55" s="1"/>
      <c r="U55" s="1"/>
    </row>
    <row r="56" spans="1:21" x14ac:dyDescent="0.25">
      <c r="A56" s="1"/>
      <c r="B56" s="1"/>
      <c r="C56" s="8"/>
      <c r="D56" s="1"/>
      <c r="E56" s="1"/>
      <c r="F56" s="1"/>
      <c r="G56" s="1"/>
      <c r="H56" s="1"/>
      <c r="I56" s="9"/>
      <c r="J56" s="1"/>
      <c r="K56" s="1"/>
      <c r="L56" s="1"/>
      <c r="M56" s="1"/>
      <c r="N56" s="1"/>
      <c r="O56" s="1"/>
      <c r="P56" s="1"/>
      <c r="T56" s="1"/>
      <c r="U56" s="1"/>
    </row>
    <row r="57" spans="1:21" x14ac:dyDescent="0.25">
      <c r="A57" s="1"/>
      <c r="B57" s="1"/>
      <c r="C57" s="8"/>
      <c r="D57" s="1"/>
      <c r="E57" s="1"/>
      <c r="F57" s="1"/>
      <c r="G57" s="1"/>
      <c r="H57" s="1"/>
      <c r="I57" s="9"/>
      <c r="J57" s="1"/>
      <c r="K57" s="1"/>
      <c r="L57" s="1"/>
      <c r="M57" s="1"/>
      <c r="N57" s="1"/>
      <c r="O57" s="1"/>
      <c r="P57" s="1"/>
      <c r="T57" s="1"/>
      <c r="U57" s="1"/>
    </row>
    <row r="58" spans="1:21" x14ac:dyDescent="0.25">
      <c r="A58" s="1"/>
      <c r="B58" s="1"/>
      <c r="C58" s="8"/>
      <c r="D58" s="1"/>
      <c r="E58" s="1"/>
      <c r="F58" s="1"/>
      <c r="G58" s="1"/>
      <c r="H58" s="1"/>
      <c r="I58" s="9"/>
      <c r="J58" s="1"/>
      <c r="K58" s="1"/>
      <c r="L58" s="1"/>
      <c r="M58" s="1"/>
      <c r="N58" s="1"/>
      <c r="O58" s="1"/>
      <c r="P58" s="1"/>
      <c r="T58" s="1"/>
      <c r="U58" s="1"/>
    </row>
    <row r="59" spans="1:21" x14ac:dyDescent="0.25">
      <c r="A59" s="1"/>
      <c r="B59" s="1"/>
      <c r="C59" s="8"/>
      <c r="D59" s="1"/>
      <c r="E59" s="1"/>
      <c r="F59" s="1"/>
      <c r="G59" s="1"/>
      <c r="H59" s="1"/>
      <c r="I59" s="1"/>
      <c r="J59" s="1"/>
      <c r="K59" s="1"/>
      <c r="L59" s="1"/>
      <c r="M59" s="1"/>
      <c r="N59" s="1"/>
      <c r="O59" s="1"/>
      <c r="P59" s="1"/>
      <c r="T59" s="1"/>
      <c r="U59" s="1"/>
    </row>
    <row r="60" spans="1:21" x14ac:dyDescent="0.25">
      <c r="A60" s="1"/>
      <c r="B60" s="1"/>
      <c r="C60" s="8"/>
      <c r="D60" s="1"/>
      <c r="E60" s="1"/>
      <c r="F60" s="1"/>
      <c r="G60" s="1"/>
      <c r="H60" s="1"/>
      <c r="I60" s="1"/>
      <c r="J60" s="1"/>
      <c r="K60" s="1"/>
      <c r="L60" s="1"/>
      <c r="M60" s="1"/>
      <c r="N60" s="1"/>
      <c r="O60" s="1"/>
      <c r="P60" s="1"/>
      <c r="T60" s="1"/>
      <c r="U60" s="1"/>
    </row>
    <row r="61" spans="1:21" x14ac:dyDescent="0.25">
      <c r="A61" s="1"/>
      <c r="B61" s="1"/>
      <c r="C61" s="8"/>
      <c r="D61" s="1"/>
      <c r="E61" s="1"/>
      <c r="F61" s="1"/>
      <c r="G61" s="1"/>
      <c r="H61" s="1"/>
      <c r="I61" s="1"/>
      <c r="J61" s="1"/>
      <c r="K61" s="1"/>
      <c r="L61" s="1"/>
      <c r="M61" s="1"/>
      <c r="N61" s="1"/>
      <c r="O61" s="1"/>
      <c r="P61" s="1"/>
      <c r="T61" s="1"/>
      <c r="U61" s="1"/>
    </row>
    <row r="62" spans="1:21" x14ac:dyDescent="0.25">
      <c r="A62" s="1"/>
      <c r="B62" s="1"/>
      <c r="C62" s="8"/>
      <c r="D62" s="1"/>
      <c r="E62" s="1"/>
      <c r="F62" s="1"/>
      <c r="G62" s="1"/>
      <c r="H62" s="1"/>
      <c r="I62" s="1"/>
      <c r="J62" s="1"/>
      <c r="K62" s="1"/>
      <c r="L62" s="1"/>
      <c r="M62" s="1"/>
      <c r="N62" s="1"/>
      <c r="O62" s="1"/>
      <c r="P62" s="1"/>
      <c r="T62" s="1"/>
      <c r="U62" s="1"/>
    </row>
    <row r="63" spans="1:21" x14ac:dyDescent="0.25">
      <c r="A63" s="1"/>
      <c r="B63" s="1"/>
      <c r="C63" s="8"/>
      <c r="D63" s="1"/>
      <c r="E63" s="1"/>
      <c r="F63" s="1"/>
      <c r="G63" s="1"/>
      <c r="H63" s="1"/>
      <c r="I63" s="1"/>
      <c r="J63" s="1"/>
      <c r="K63" s="1"/>
      <c r="L63" s="1"/>
      <c r="M63" s="1"/>
      <c r="N63" s="1"/>
      <c r="O63" s="1"/>
      <c r="P63" s="1"/>
      <c r="T63" s="1"/>
      <c r="U63" s="1"/>
    </row>
    <row r="64" spans="1:21" x14ac:dyDescent="0.25">
      <c r="A64" s="1"/>
      <c r="B64" s="1"/>
      <c r="C64" s="8"/>
      <c r="D64" s="1"/>
      <c r="E64" s="1"/>
      <c r="F64" s="1"/>
      <c r="G64" s="1"/>
      <c r="H64" s="1"/>
      <c r="I64" s="1"/>
      <c r="J64" s="1"/>
      <c r="K64" s="1"/>
      <c r="L64" s="1"/>
      <c r="M64" s="1"/>
      <c r="N64" s="1"/>
      <c r="O64" s="1"/>
      <c r="P64" s="1"/>
      <c r="T64" s="1"/>
      <c r="U64" s="1"/>
    </row>
    <row r="65" spans="1:21" x14ac:dyDescent="0.25">
      <c r="A65" s="1"/>
      <c r="B65" s="1"/>
      <c r="C65" s="8"/>
      <c r="D65" s="1"/>
      <c r="E65" s="1"/>
      <c r="F65" s="1"/>
      <c r="G65" s="1"/>
      <c r="H65" s="1"/>
      <c r="I65" s="1"/>
      <c r="J65" s="1"/>
      <c r="K65" s="1"/>
      <c r="L65" s="1"/>
      <c r="M65" s="1"/>
      <c r="N65" s="1"/>
      <c r="O65" s="1"/>
      <c r="P65" s="1"/>
      <c r="T65" s="1"/>
      <c r="U65" s="1"/>
    </row>
    <row r="66" spans="1:21" x14ac:dyDescent="0.25">
      <c r="B66" s="3"/>
      <c r="C66" s="4"/>
      <c r="D66" s="3"/>
    </row>
    <row r="67" spans="1:21" x14ac:dyDescent="0.25">
      <c r="B67" s="3"/>
      <c r="C67" s="4"/>
      <c r="D67" s="3"/>
    </row>
    <row r="68" spans="1:21" x14ac:dyDescent="0.25">
      <c r="B68" s="3"/>
      <c r="C68" s="4"/>
      <c r="D68" s="3"/>
    </row>
    <row r="69" spans="1:21" x14ac:dyDescent="0.25">
      <c r="B69" s="3"/>
      <c r="C69" s="4"/>
      <c r="D69" s="3"/>
    </row>
  </sheetData>
  <sheetProtection sheet="1" objects="1" scenarios="1" selectLockedCells="1"/>
  <mergeCells count="8">
    <mergeCell ref="F1:N2"/>
    <mergeCell ref="G3:L3"/>
    <mergeCell ref="E9:F9"/>
    <mergeCell ref="Q33:Q34"/>
    <mergeCell ref="B5:C5"/>
    <mergeCell ref="B6:C6"/>
    <mergeCell ref="B7:C7"/>
    <mergeCell ref="B8:C8"/>
  </mergeCells>
  <conditionalFormatting sqref="H6">
    <cfRule type="cellIs" dxfId="2" priority="1" operator="greaterThan">
      <formula>16</formula>
    </cfRule>
    <cfRule type="cellIs" dxfId="1" priority="2" operator="between">
      <formula>6</formula>
      <formula>15</formula>
    </cfRule>
    <cfRule type="cellIs" dxfId="0" priority="3" operator="lessThan">
      <formula>5</formula>
    </cfRule>
  </conditionalFormatting>
  <printOptions horizontalCentered="1" verticalCentered="1"/>
  <pageMargins left="0" right="0" top="0" bottom="0" header="0" footer="0"/>
  <pageSetup scale="57"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pageSetUpPr fitToPage="1"/>
  </sheetPr>
  <dimension ref="A1:AJ39"/>
  <sheetViews>
    <sheetView zoomScale="90" zoomScaleNormal="90" workbookViewId="0">
      <selection sqref="A1:XFD1048576"/>
    </sheetView>
  </sheetViews>
  <sheetFormatPr defaultRowHeight="15" x14ac:dyDescent="0.25"/>
  <cols>
    <col min="11" max="11" width="9.85546875" customWidth="1"/>
    <col min="23" max="23" width="9.42578125" customWidth="1"/>
    <col min="24" max="24" width="10.28515625" customWidth="1"/>
    <col min="25" max="26" width="8.85546875" style="237"/>
  </cols>
  <sheetData>
    <row r="1" spans="1:36" x14ac:dyDescent="0.25">
      <c r="A1" s="67"/>
      <c r="B1" s="68"/>
      <c r="C1" s="68"/>
      <c r="D1" s="68"/>
      <c r="E1" s="68"/>
      <c r="F1" s="68"/>
      <c r="G1" s="68"/>
      <c r="H1" s="68"/>
      <c r="I1" s="68"/>
      <c r="J1" s="68"/>
      <c r="K1" s="68"/>
      <c r="L1" s="68"/>
      <c r="M1" s="68"/>
      <c r="N1" s="68"/>
      <c r="O1" s="68"/>
      <c r="P1" s="68"/>
      <c r="Q1" s="68"/>
      <c r="R1" s="68"/>
      <c r="S1" s="68"/>
      <c r="T1" s="68"/>
      <c r="U1" s="68"/>
      <c r="V1" s="68"/>
      <c r="W1" s="68"/>
      <c r="X1" s="69"/>
      <c r="Y1" s="9"/>
      <c r="Z1" s="9"/>
      <c r="AA1" s="9"/>
      <c r="AB1" s="9"/>
      <c r="AC1" s="9"/>
      <c r="AD1" s="9"/>
      <c r="AE1" s="9"/>
      <c r="AF1" s="9"/>
      <c r="AG1" s="9"/>
      <c r="AH1" s="9"/>
      <c r="AI1" s="9"/>
      <c r="AJ1" s="9"/>
    </row>
    <row r="2" spans="1:36" x14ac:dyDescent="0.25">
      <c r="A2" s="70"/>
      <c r="B2" s="22"/>
      <c r="C2" s="22"/>
      <c r="D2" s="22"/>
      <c r="E2" s="22"/>
      <c r="F2" s="22"/>
      <c r="G2" s="22"/>
      <c r="H2" s="22"/>
      <c r="I2" s="22"/>
      <c r="J2" s="22"/>
      <c r="K2" s="22"/>
      <c r="L2" s="22"/>
      <c r="M2" s="22"/>
      <c r="N2" s="22"/>
      <c r="O2" s="22"/>
      <c r="P2" s="22"/>
      <c r="Q2" s="22"/>
      <c r="R2" s="22"/>
      <c r="S2" s="22"/>
      <c r="T2" s="22"/>
      <c r="U2" s="22"/>
      <c r="V2" s="22"/>
      <c r="W2" s="22"/>
      <c r="X2" s="71"/>
      <c r="Y2" s="9"/>
      <c r="Z2" s="9"/>
      <c r="AA2" s="9"/>
      <c r="AB2" s="9"/>
      <c r="AC2" s="9"/>
      <c r="AD2" s="9"/>
      <c r="AE2" s="9"/>
      <c r="AF2" s="9"/>
      <c r="AG2" s="9"/>
      <c r="AH2" s="9"/>
      <c r="AI2" s="9"/>
      <c r="AJ2" s="9"/>
    </row>
    <row r="3" spans="1:36" x14ac:dyDescent="0.25">
      <c r="A3" s="72"/>
      <c r="B3" s="73"/>
      <c r="C3" s="73"/>
      <c r="D3" s="73"/>
      <c r="E3" s="73"/>
      <c r="F3" s="73"/>
      <c r="G3" s="73"/>
      <c r="H3" s="73"/>
      <c r="I3" s="73"/>
      <c r="J3" s="73"/>
      <c r="K3" s="73"/>
      <c r="L3" s="73"/>
      <c r="M3" s="73"/>
      <c r="N3" s="73"/>
      <c r="O3" s="73"/>
      <c r="P3" s="73"/>
      <c r="Q3" s="73"/>
      <c r="R3" s="73"/>
      <c r="S3" s="73"/>
      <c r="T3" s="73"/>
      <c r="U3" s="73"/>
      <c r="V3" s="73"/>
      <c r="W3" s="73"/>
      <c r="X3" s="74"/>
      <c r="Y3" s="203"/>
      <c r="Z3" s="203"/>
      <c r="AA3" s="203"/>
      <c r="AB3" s="203"/>
      <c r="AC3" s="203"/>
      <c r="AD3" s="203"/>
      <c r="AE3" s="203"/>
      <c r="AF3" s="203"/>
      <c r="AG3" s="203"/>
      <c r="AH3" s="203"/>
      <c r="AI3" s="203"/>
      <c r="AJ3" s="203"/>
    </row>
    <row r="4" spans="1:36" x14ac:dyDescent="0.25">
      <c r="A4" s="75"/>
      <c r="B4" s="237" t="s">
        <v>55</v>
      </c>
      <c r="C4" s="237" t="s">
        <v>52</v>
      </c>
      <c r="D4" s="76"/>
      <c r="E4" s="76"/>
      <c r="F4" s="76"/>
      <c r="G4" s="76"/>
      <c r="H4" s="76"/>
      <c r="I4" s="76"/>
      <c r="J4" s="76"/>
      <c r="K4" s="76"/>
      <c r="L4" s="76"/>
      <c r="M4" s="76"/>
      <c r="N4" s="76"/>
      <c r="O4" s="76"/>
      <c r="P4" s="76"/>
      <c r="Q4" s="76"/>
      <c r="R4" s="76"/>
      <c r="S4" s="76"/>
      <c r="T4" s="76"/>
      <c r="U4" s="76"/>
      <c r="V4" s="76"/>
      <c r="W4" s="76"/>
      <c r="X4" s="77"/>
      <c r="Y4" s="9"/>
      <c r="Z4" s="9"/>
      <c r="AA4" s="9"/>
      <c r="AB4" s="9"/>
      <c r="AC4" s="9"/>
      <c r="AD4" s="9"/>
      <c r="AE4" s="9"/>
      <c r="AF4" s="9"/>
      <c r="AG4" s="9"/>
      <c r="AH4" s="9"/>
      <c r="AI4" s="9"/>
      <c r="AJ4" s="9"/>
    </row>
    <row r="5" spans="1:36" x14ac:dyDescent="0.25">
      <c r="A5" s="78"/>
      <c r="B5" s="237" t="s">
        <v>53</v>
      </c>
      <c r="C5" s="237">
        <f>172/358</f>
        <v>0.48044692737430167</v>
      </c>
      <c r="D5" s="79"/>
      <c r="E5" s="79"/>
      <c r="F5" s="79"/>
      <c r="G5" s="79"/>
      <c r="H5" s="79"/>
      <c r="I5" s="79"/>
      <c r="J5" s="79"/>
      <c r="K5" s="79"/>
      <c r="L5" s="79"/>
      <c r="M5" s="79"/>
      <c r="N5" s="79"/>
      <c r="O5" s="237" t="s">
        <v>56</v>
      </c>
      <c r="P5" s="237" t="s">
        <v>57</v>
      </c>
      <c r="Q5" s="79"/>
      <c r="R5" s="79"/>
      <c r="S5" s="79"/>
      <c r="T5" s="79"/>
      <c r="U5" s="79"/>
      <c r="V5" s="79"/>
      <c r="W5" s="79"/>
      <c r="X5" s="80"/>
      <c r="Y5" s="9"/>
      <c r="Z5" s="9"/>
      <c r="AA5" s="9"/>
      <c r="AB5" s="9"/>
      <c r="AC5" s="9"/>
      <c r="AD5" s="9"/>
      <c r="AE5" s="9"/>
      <c r="AF5" s="9"/>
      <c r="AG5" s="9"/>
      <c r="AH5" s="9"/>
      <c r="AI5" s="9"/>
      <c r="AJ5" s="9"/>
    </row>
    <row r="6" spans="1:36" x14ac:dyDescent="0.25">
      <c r="A6" s="81"/>
      <c r="B6" s="237" t="s">
        <v>54</v>
      </c>
      <c r="C6" s="237">
        <f>9/358</f>
        <v>2.5139664804469275E-2</v>
      </c>
      <c r="D6" s="82"/>
      <c r="E6" s="82"/>
      <c r="F6" s="82"/>
      <c r="G6" s="82"/>
      <c r="H6" s="82"/>
      <c r="I6" s="82"/>
      <c r="J6" s="82"/>
      <c r="K6" s="82"/>
      <c r="L6" s="82"/>
      <c r="M6" s="82"/>
      <c r="N6" s="82"/>
      <c r="O6" s="237" t="s">
        <v>58</v>
      </c>
      <c r="P6" s="237">
        <v>80.72</v>
      </c>
      <c r="Q6" s="82"/>
      <c r="R6" s="82"/>
      <c r="S6" s="82"/>
      <c r="T6" s="82"/>
      <c r="U6" s="82"/>
      <c r="V6" s="82"/>
      <c r="W6" s="82"/>
      <c r="X6" s="83"/>
      <c r="Y6" s="9"/>
      <c r="Z6" s="9"/>
      <c r="AA6" s="9"/>
      <c r="AB6" s="9"/>
      <c r="AC6" s="9"/>
      <c r="AD6" s="9"/>
      <c r="AE6" s="9"/>
      <c r="AF6" s="9"/>
      <c r="AG6" s="9"/>
      <c r="AH6" s="9"/>
      <c r="AI6" s="9"/>
      <c r="AJ6" s="9"/>
    </row>
    <row r="7" spans="1:36" x14ac:dyDescent="0.25">
      <c r="A7" s="84"/>
      <c r="B7" s="237" t="s">
        <v>8</v>
      </c>
      <c r="C7" s="237">
        <f>177/358</f>
        <v>0.49441340782122906</v>
      </c>
      <c r="D7" s="85"/>
      <c r="E7" s="85"/>
      <c r="F7" s="85"/>
      <c r="G7" s="85"/>
      <c r="H7" s="85"/>
      <c r="I7" s="85"/>
      <c r="J7" s="85"/>
      <c r="K7" s="85"/>
      <c r="L7" s="85"/>
      <c r="M7" s="85"/>
      <c r="N7" s="85"/>
      <c r="O7" s="237" t="s">
        <v>59</v>
      </c>
      <c r="P7" s="237">
        <v>12.44</v>
      </c>
      <c r="Q7" s="85"/>
      <c r="R7" s="85"/>
      <c r="S7" s="85"/>
      <c r="T7" s="85"/>
      <c r="U7" s="85"/>
      <c r="V7" s="85"/>
      <c r="W7" s="85"/>
      <c r="X7" s="86"/>
      <c r="Y7" s="9"/>
      <c r="Z7" s="9"/>
      <c r="AA7" s="9"/>
      <c r="AB7" s="9"/>
      <c r="AC7" s="9"/>
      <c r="AD7" s="9"/>
      <c r="AE7" s="9"/>
      <c r="AF7" s="9"/>
      <c r="AG7" s="9"/>
      <c r="AH7" s="9"/>
      <c r="AI7" s="9"/>
      <c r="AJ7" s="9"/>
    </row>
    <row r="8" spans="1:36" x14ac:dyDescent="0.25">
      <c r="A8" s="87"/>
      <c r="B8" s="88"/>
      <c r="C8" s="88"/>
      <c r="D8" s="88"/>
      <c r="E8" s="88"/>
      <c r="F8" s="88"/>
      <c r="G8" s="88"/>
      <c r="H8" s="88"/>
      <c r="I8" s="88"/>
      <c r="J8" s="88"/>
      <c r="K8" s="88"/>
      <c r="L8" s="88"/>
      <c r="M8" s="88"/>
      <c r="N8" s="88"/>
      <c r="O8" s="237" t="s">
        <v>60</v>
      </c>
      <c r="P8" s="237">
        <v>20.69</v>
      </c>
      <c r="Q8" s="88"/>
      <c r="R8" s="88"/>
      <c r="S8" s="88"/>
      <c r="T8" s="88"/>
      <c r="U8" s="88"/>
      <c r="V8" s="88"/>
      <c r="W8" s="88"/>
      <c r="X8" s="89"/>
      <c r="Y8" s="9"/>
      <c r="Z8" s="9"/>
      <c r="AA8" s="9"/>
      <c r="AB8" s="9"/>
      <c r="AC8" s="9"/>
      <c r="AD8" s="9"/>
      <c r="AE8" s="9"/>
      <c r="AF8" s="9"/>
      <c r="AG8" s="9"/>
      <c r="AH8" s="9"/>
      <c r="AI8" s="9"/>
      <c r="AJ8" s="9"/>
    </row>
    <row r="9" spans="1:36" x14ac:dyDescent="0.25">
      <c r="A9" s="90"/>
      <c r="B9" s="91"/>
      <c r="C9" s="91"/>
      <c r="D9" s="91"/>
      <c r="E9" s="91"/>
      <c r="F9" s="91"/>
      <c r="G9" s="91"/>
      <c r="H9" s="91"/>
      <c r="I9" s="91"/>
      <c r="J9" s="91"/>
      <c r="K9" s="91"/>
      <c r="L9" s="91"/>
      <c r="M9" s="91"/>
      <c r="N9" s="91"/>
      <c r="O9" s="237" t="s">
        <v>61</v>
      </c>
      <c r="P9" s="237">
        <v>18.97</v>
      </c>
      <c r="Q9" s="91"/>
      <c r="R9" s="91"/>
      <c r="S9" s="91"/>
      <c r="T9" s="91"/>
      <c r="U9" s="91"/>
      <c r="V9" s="91"/>
      <c r="W9" s="91"/>
      <c r="X9" s="92"/>
      <c r="Y9" s="9"/>
      <c r="Z9" s="9"/>
      <c r="AA9" s="9"/>
      <c r="AB9" s="9"/>
      <c r="AC9" s="9"/>
      <c r="AD9" s="9"/>
      <c r="AE9" s="9"/>
      <c r="AF9" s="9"/>
      <c r="AG9" s="9"/>
      <c r="AH9" s="9"/>
      <c r="AI9" s="9"/>
      <c r="AJ9" s="9"/>
    </row>
    <row r="10" spans="1:36" x14ac:dyDescent="0.25">
      <c r="A10" s="93"/>
      <c r="B10" s="94"/>
      <c r="C10" s="94"/>
      <c r="D10" s="94"/>
      <c r="E10" s="94"/>
      <c r="F10" s="94"/>
      <c r="G10" s="94"/>
      <c r="H10" s="94"/>
      <c r="I10" s="94"/>
      <c r="J10" s="94"/>
      <c r="K10" s="94"/>
      <c r="L10" s="94"/>
      <c r="M10" s="94"/>
      <c r="N10" s="94"/>
      <c r="O10" s="237" t="s">
        <v>62</v>
      </c>
      <c r="P10" s="237">
        <v>9.1999999999999993</v>
      </c>
      <c r="Q10" s="94"/>
      <c r="R10" s="94"/>
      <c r="S10" s="94"/>
      <c r="T10" s="94"/>
      <c r="U10" s="94"/>
      <c r="V10" s="94"/>
      <c r="W10" s="94"/>
      <c r="X10" s="95"/>
      <c r="Y10" s="9"/>
      <c r="Z10" s="9"/>
      <c r="AA10" s="9"/>
      <c r="AB10" s="9"/>
      <c r="AC10" s="9"/>
      <c r="AD10" s="9"/>
      <c r="AE10" s="9"/>
      <c r="AF10" s="9"/>
      <c r="AG10" s="9"/>
      <c r="AH10" s="9"/>
      <c r="AI10" s="9"/>
      <c r="AJ10" s="9"/>
    </row>
    <row r="11" spans="1:36" x14ac:dyDescent="0.25">
      <c r="A11" s="96"/>
      <c r="B11" s="97"/>
      <c r="C11" s="97"/>
      <c r="D11" s="97"/>
      <c r="E11" s="97"/>
      <c r="F11" s="97"/>
      <c r="G11" s="97"/>
      <c r="H11" s="97"/>
      <c r="I11" s="97"/>
      <c r="J11" s="97"/>
      <c r="K11" s="97"/>
      <c r="L11" s="97"/>
      <c r="M11" s="97"/>
      <c r="N11" s="97"/>
      <c r="O11" s="237" t="s">
        <v>63</v>
      </c>
      <c r="P11" s="237">
        <v>12.5</v>
      </c>
      <c r="Q11" s="97"/>
      <c r="R11" s="97"/>
      <c r="S11" s="97"/>
      <c r="T11" s="97"/>
      <c r="U11" s="97"/>
      <c r="V11" s="97"/>
      <c r="W11" s="97"/>
      <c r="X11" s="98"/>
      <c r="Y11" s="9"/>
      <c r="Z11" s="9"/>
      <c r="AA11" s="9"/>
      <c r="AB11" s="9"/>
      <c r="AC11" s="9"/>
      <c r="AD11" s="9"/>
      <c r="AE11" s="9"/>
      <c r="AF11" s="9"/>
      <c r="AG11" s="9"/>
      <c r="AH11" s="9"/>
      <c r="AI11" s="9"/>
      <c r="AJ11" s="9"/>
    </row>
    <row r="12" spans="1:36" x14ac:dyDescent="0.25">
      <c r="A12" s="99"/>
      <c r="B12" s="100"/>
      <c r="C12" s="100"/>
      <c r="D12" s="100"/>
      <c r="E12" s="100"/>
      <c r="F12" s="100"/>
      <c r="G12" s="100"/>
      <c r="H12" s="100"/>
      <c r="I12" s="100"/>
      <c r="J12" s="100"/>
      <c r="K12" s="100"/>
      <c r="L12" s="100"/>
      <c r="M12" s="100"/>
      <c r="N12" s="100"/>
      <c r="O12" s="103" t="s">
        <v>158</v>
      </c>
      <c r="P12" s="103">
        <v>1.29</v>
      </c>
      <c r="Q12" s="100"/>
      <c r="R12" s="100"/>
      <c r="S12" s="100"/>
      <c r="T12" s="100"/>
      <c r="U12" s="100"/>
      <c r="V12" s="100"/>
      <c r="W12" s="100"/>
      <c r="X12" s="101"/>
      <c r="Y12" s="9"/>
      <c r="Z12" s="9"/>
      <c r="AA12" s="9"/>
      <c r="AB12" s="9"/>
      <c r="AC12" s="9"/>
      <c r="AD12" s="9"/>
      <c r="AE12" s="9"/>
      <c r="AF12" s="9"/>
      <c r="AG12" s="9"/>
      <c r="AH12" s="9"/>
      <c r="AI12" s="9"/>
      <c r="AJ12" s="9"/>
    </row>
    <row r="13" spans="1:36" x14ac:dyDescent="0.25">
      <c r="A13" s="102"/>
      <c r="B13" s="103"/>
      <c r="C13" s="103"/>
      <c r="D13" s="103"/>
      <c r="E13" s="103"/>
      <c r="F13" s="103"/>
      <c r="G13" s="103"/>
      <c r="H13" s="103"/>
      <c r="I13" s="103"/>
      <c r="J13" s="103"/>
      <c r="K13" s="103"/>
      <c r="L13" s="103"/>
      <c r="M13" s="103"/>
      <c r="N13" s="103"/>
      <c r="O13" s="103"/>
      <c r="P13" s="103"/>
      <c r="Q13" s="103"/>
      <c r="R13" s="103"/>
      <c r="S13" s="103"/>
      <c r="T13" s="103"/>
      <c r="U13" s="103"/>
      <c r="V13" s="103"/>
      <c r="W13" s="103"/>
      <c r="X13" s="104"/>
      <c r="Y13" s="9"/>
      <c r="Z13" s="9"/>
      <c r="AA13" s="9"/>
      <c r="AB13" s="9"/>
      <c r="AC13" s="9"/>
      <c r="AD13" s="9"/>
      <c r="AE13" s="9"/>
      <c r="AF13" s="9"/>
      <c r="AG13" s="9"/>
      <c r="AH13" s="9"/>
      <c r="AI13" s="9"/>
      <c r="AJ13" s="9"/>
    </row>
    <row r="14" spans="1:36" x14ac:dyDescent="0.25">
      <c r="A14" s="105"/>
      <c r="B14" s="106"/>
      <c r="C14" s="106"/>
      <c r="D14" s="106"/>
      <c r="E14" s="106"/>
      <c r="F14" s="106"/>
      <c r="G14" s="106"/>
      <c r="H14" s="106"/>
      <c r="I14" s="106"/>
      <c r="J14" s="106"/>
      <c r="K14" s="106"/>
      <c r="L14" s="106"/>
      <c r="M14" s="106"/>
      <c r="N14" s="106"/>
      <c r="O14" s="106"/>
      <c r="P14" s="106"/>
      <c r="Q14" s="106"/>
      <c r="R14" s="106"/>
      <c r="S14" s="106"/>
      <c r="T14" s="106"/>
      <c r="U14" s="106"/>
      <c r="V14" s="106"/>
      <c r="W14" s="106"/>
      <c r="X14" s="107"/>
      <c r="Y14" s="9"/>
      <c r="Z14" s="9"/>
      <c r="AA14" s="9"/>
      <c r="AB14" s="9"/>
      <c r="AC14" s="9"/>
      <c r="AD14" s="9"/>
      <c r="AE14" s="9"/>
      <c r="AF14" s="9"/>
      <c r="AG14" s="9"/>
      <c r="AH14" s="9"/>
      <c r="AI14" s="9"/>
      <c r="AJ14" s="9"/>
    </row>
    <row r="15" spans="1:36" x14ac:dyDescent="0.25">
      <c r="A15" s="108"/>
      <c r="B15" s="110"/>
      <c r="C15" s="110"/>
      <c r="D15" s="110"/>
      <c r="E15" s="110"/>
      <c r="F15" s="110"/>
      <c r="G15" s="110"/>
      <c r="H15" s="110"/>
      <c r="I15" s="110"/>
      <c r="J15" s="110"/>
      <c r="K15" s="110"/>
      <c r="L15" s="110"/>
      <c r="M15" s="110"/>
      <c r="N15" s="110"/>
      <c r="O15" s="110"/>
      <c r="P15" s="110"/>
      <c r="Q15" s="110"/>
      <c r="R15" s="110"/>
      <c r="S15" s="110"/>
      <c r="T15" s="110"/>
      <c r="U15" s="110"/>
      <c r="V15" s="110"/>
      <c r="W15" s="110"/>
      <c r="X15" s="111"/>
      <c r="Y15" s="9"/>
      <c r="Z15" s="9"/>
      <c r="AA15" s="9"/>
      <c r="AB15" s="9"/>
      <c r="AC15" s="9"/>
      <c r="AD15" s="9"/>
      <c r="AE15" s="9"/>
      <c r="AF15" s="9"/>
      <c r="AG15" s="9"/>
      <c r="AH15" s="9"/>
      <c r="AI15" s="9"/>
      <c r="AJ15" s="9"/>
    </row>
    <row r="16" spans="1:36" x14ac:dyDescent="0.25">
      <c r="A16" s="112"/>
      <c r="B16" s="114"/>
      <c r="C16" s="114"/>
      <c r="D16" s="114"/>
      <c r="E16" s="114"/>
      <c r="F16" s="114"/>
      <c r="G16" s="114"/>
      <c r="H16" s="114"/>
      <c r="I16" s="114"/>
      <c r="J16" s="114"/>
      <c r="K16" s="114"/>
      <c r="L16" s="114"/>
      <c r="M16" s="114"/>
      <c r="N16" s="114"/>
      <c r="O16" s="114"/>
      <c r="P16" s="114"/>
      <c r="Q16" s="114"/>
      <c r="R16" s="114"/>
      <c r="S16" s="114"/>
      <c r="T16" s="114"/>
      <c r="U16" s="114"/>
      <c r="V16" s="114"/>
      <c r="W16" s="114"/>
      <c r="X16" s="115"/>
      <c r="Y16" s="9"/>
      <c r="Z16" s="9"/>
      <c r="AA16" s="9"/>
      <c r="AB16" s="9"/>
      <c r="AC16" s="9"/>
      <c r="AD16" s="9"/>
      <c r="AE16" s="9"/>
      <c r="AF16" s="9"/>
      <c r="AG16" s="9"/>
      <c r="AH16" s="9"/>
      <c r="AI16" s="9"/>
      <c r="AJ16" s="9"/>
    </row>
    <row r="17" spans="1:36" x14ac:dyDescent="0.25">
      <c r="A17" s="116"/>
      <c r="B17" s="118"/>
      <c r="C17" s="118"/>
      <c r="D17" s="118"/>
      <c r="E17" s="118"/>
      <c r="F17" s="118"/>
      <c r="G17" s="118"/>
      <c r="H17" s="118"/>
      <c r="I17" s="118"/>
      <c r="J17" s="118"/>
      <c r="K17" s="118"/>
      <c r="L17" s="118"/>
      <c r="M17" s="118"/>
      <c r="N17" s="118"/>
      <c r="O17" s="118"/>
      <c r="P17" s="118"/>
      <c r="Q17" s="118"/>
      <c r="R17" s="118"/>
      <c r="S17" s="118"/>
      <c r="T17" s="118"/>
      <c r="U17" s="118"/>
      <c r="V17" s="118"/>
      <c r="W17" s="118"/>
      <c r="X17" s="119"/>
      <c r="Y17" s="9"/>
      <c r="Z17" s="9"/>
      <c r="AA17" s="9"/>
      <c r="AB17" s="9"/>
      <c r="AC17" s="9"/>
      <c r="AD17" s="9"/>
      <c r="AE17" s="9"/>
      <c r="AF17" s="9"/>
      <c r="AG17" s="9"/>
      <c r="AH17" s="9"/>
      <c r="AI17" s="9"/>
      <c r="AJ17" s="9"/>
    </row>
    <row r="18" spans="1:36" x14ac:dyDescent="0.25">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9"/>
      <c r="Z18" s="9"/>
      <c r="AA18" s="9"/>
      <c r="AB18" s="9"/>
      <c r="AC18" s="9"/>
      <c r="AD18" s="9"/>
      <c r="AE18" s="9"/>
      <c r="AF18" s="9"/>
      <c r="AG18" s="9"/>
      <c r="AH18" s="9"/>
      <c r="AI18" s="9"/>
      <c r="AJ18" s="9"/>
    </row>
    <row r="19" spans="1:36" x14ac:dyDescent="0.25">
      <c r="A19" s="123"/>
      <c r="B19" s="125"/>
      <c r="C19" s="125"/>
      <c r="D19" s="125"/>
      <c r="E19" s="125"/>
      <c r="F19" s="125"/>
      <c r="G19" s="125"/>
      <c r="H19" s="125"/>
      <c r="I19" s="125"/>
      <c r="J19" s="125"/>
      <c r="K19" s="125"/>
      <c r="L19" s="125"/>
      <c r="M19" s="125"/>
      <c r="N19" s="125"/>
      <c r="O19" s="125"/>
      <c r="P19" s="125"/>
      <c r="Q19" s="125"/>
      <c r="R19" s="125"/>
      <c r="S19" s="125"/>
      <c r="T19" s="125"/>
      <c r="U19" s="125"/>
      <c r="V19" s="125"/>
      <c r="W19" s="125"/>
      <c r="X19" s="126"/>
      <c r="Y19" s="9"/>
      <c r="Z19" s="9"/>
      <c r="AA19" s="9"/>
      <c r="AB19" s="9"/>
      <c r="AC19" s="9"/>
      <c r="AD19" s="9"/>
      <c r="AE19" s="9"/>
      <c r="AF19" s="9"/>
      <c r="AG19" s="9"/>
      <c r="AH19" s="9"/>
      <c r="AI19" s="9"/>
      <c r="AJ19" s="9"/>
    </row>
    <row r="20" spans="1:36" x14ac:dyDescent="0.25">
      <c r="A20" s="127"/>
      <c r="B20" s="129"/>
      <c r="C20" s="129"/>
      <c r="D20" s="129"/>
      <c r="E20" s="129"/>
      <c r="F20" s="129"/>
      <c r="G20" s="129"/>
      <c r="H20" s="129"/>
      <c r="I20" s="129"/>
      <c r="J20" s="129"/>
      <c r="K20" s="129"/>
      <c r="L20" s="129"/>
      <c r="M20" s="129"/>
      <c r="N20" s="129"/>
      <c r="O20" s="129"/>
      <c r="P20" s="129"/>
      <c r="Q20" s="129"/>
      <c r="R20" s="129"/>
      <c r="S20" s="129"/>
      <c r="T20" s="129"/>
      <c r="U20" s="129"/>
      <c r="V20" s="129"/>
      <c r="W20" s="129"/>
      <c r="X20" s="130"/>
      <c r="Y20" s="9"/>
      <c r="Z20" s="9"/>
      <c r="AA20" s="9"/>
      <c r="AB20" s="9"/>
      <c r="AC20" s="9"/>
      <c r="AD20" s="9"/>
      <c r="AE20" s="9"/>
      <c r="AF20" s="9"/>
      <c r="AG20" s="9"/>
      <c r="AH20" s="9"/>
      <c r="AI20" s="9"/>
      <c r="AJ20" s="9"/>
    </row>
    <row r="21" spans="1:36" x14ac:dyDescent="0.25">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3"/>
      <c r="Y21" s="9"/>
      <c r="Z21" s="9"/>
      <c r="AA21" s="9"/>
      <c r="AB21" s="9"/>
      <c r="AC21" s="9"/>
      <c r="AD21" s="9"/>
      <c r="AE21" s="9"/>
      <c r="AF21" s="9"/>
      <c r="AG21" s="9"/>
      <c r="AH21" s="9"/>
      <c r="AI21" s="9"/>
      <c r="AJ21" s="9"/>
    </row>
    <row r="22" spans="1:36" x14ac:dyDescent="0.25">
      <c r="A22" s="134"/>
      <c r="B22" s="135"/>
      <c r="C22" s="135"/>
      <c r="D22" s="135"/>
      <c r="E22" s="135"/>
      <c r="F22" s="135"/>
      <c r="G22" s="135"/>
      <c r="H22" s="135"/>
      <c r="I22" s="135"/>
      <c r="J22" s="135"/>
      <c r="K22" s="135"/>
      <c r="L22" s="135"/>
      <c r="M22" s="135"/>
      <c r="N22" s="135"/>
      <c r="O22" s="135"/>
      <c r="P22" s="135"/>
      <c r="Q22" s="135"/>
      <c r="R22" s="135"/>
      <c r="S22" s="135"/>
      <c r="T22" s="135"/>
      <c r="U22" s="135"/>
      <c r="V22" s="135"/>
      <c r="W22" s="135"/>
      <c r="X22" s="136"/>
      <c r="Y22" s="9"/>
      <c r="Z22" s="9"/>
      <c r="AA22" s="9"/>
      <c r="AB22" s="9"/>
      <c r="AC22" s="9"/>
      <c r="AD22" s="9"/>
      <c r="AE22" s="9"/>
      <c r="AF22" s="9"/>
      <c r="AG22" s="9"/>
      <c r="AH22" s="9"/>
      <c r="AI22" s="9"/>
      <c r="AJ22" s="9"/>
    </row>
    <row r="23" spans="1:36" x14ac:dyDescent="0.25">
      <c r="A23" s="137"/>
      <c r="B23" s="138"/>
      <c r="C23" s="138"/>
      <c r="D23" s="138"/>
      <c r="E23" s="138"/>
      <c r="F23" s="138"/>
      <c r="G23" s="138"/>
      <c r="H23" s="138"/>
      <c r="I23" s="138"/>
      <c r="J23" s="138"/>
      <c r="K23" s="138"/>
      <c r="L23" s="138"/>
      <c r="M23" s="138"/>
      <c r="N23" s="138"/>
      <c r="O23" s="138"/>
      <c r="P23" s="138"/>
      <c r="Q23" s="138"/>
      <c r="R23" s="138"/>
      <c r="S23" s="138"/>
      <c r="T23" s="138"/>
      <c r="U23" s="138"/>
      <c r="V23" s="138"/>
      <c r="W23" s="138"/>
      <c r="X23" s="139"/>
      <c r="Y23" s="9"/>
      <c r="Z23" s="9"/>
      <c r="AA23" s="9"/>
      <c r="AB23" s="9"/>
      <c r="AC23" s="9"/>
      <c r="AD23" s="9"/>
      <c r="AE23" s="9"/>
      <c r="AF23" s="9"/>
      <c r="AG23" s="9"/>
      <c r="AH23" s="9"/>
      <c r="AI23" s="9"/>
      <c r="AJ23" s="9"/>
    </row>
    <row r="24" spans="1:36" ht="15.75" thickBot="1" x14ac:dyDescent="0.3">
      <c r="A24" s="140"/>
      <c r="B24" s="53"/>
      <c r="C24" s="53"/>
      <c r="D24" s="53"/>
      <c r="E24" s="53"/>
      <c r="F24" s="53"/>
      <c r="G24" s="53"/>
      <c r="H24" s="53"/>
      <c r="I24" s="53"/>
      <c r="J24" s="53"/>
      <c r="K24" s="53"/>
      <c r="L24" s="53"/>
      <c r="M24" s="53"/>
      <c r="N24" s="53"/>
      <c r="O24" s="53"/>
      <c r="P24" s="53"/>
      <c r="Q24" s="53"/>
      <c r="R24" s="53"/>
      <c r="S24" s="53"/>
      <c r="T24" s="53"/>
      <c r="U24" s="53"/>
      <c r="V24" s="53"/>
      <c r="W24" s="53"/>
      <c r="X24" s="141"/>
      <c r="Y24" s="9"/>
      <c r="Z24" s="9"/>
      <c r="AA24" s="9"/>
      <c r="AB24" s="9"/>
      <c r="AC24" s="9"/>
      <c r="AD24" s="9"/>
      <c r="AE24" s="9"/>
      <c r="AF24" s="9"/>
      <c r="AG24" s="9"/>
      <c r="AH24" s="9"/>
      <c r="AI24" s="9"/>
      <c r="AJ24" s="9"/>
    </row>
    <row r="25" spans="1:36" ht="21.6" customHeight="1" x14ac:dyDescent="0.25">
      <c r="A25" s="142"/>
      <c r="B25" s="369" t="s">
        <v>184</v>
      </c>
      <c r="C25" s="370"/>
      <c r="D25" s="370"/>
      <c r="E25" s="370"/>
      <c r="F25" s="370"/>
      <c r="G25" s="370"/>
      <c r="H25" s="370"/>
      <c r="I25" s="370"/>
      <c r="J25" s="370"/>
      <c r="K25" s="371"/>
      <c r="L25" s="143"/>
      <c r="M25" s="143"/>
      <c r="N25" s="369" t="s">
        <v>187</v>
      </c>
      <c r="O25" s="370"/>
      <c r="P25" s="370"/>
      <c r="Q25" s="370"/>
      <c r="R25" s="370"/>
      <c r="S25" s="370"/>
      <c r="T25" s="370"/>
      <c r="U25" s="370"/>
      <c r="V25" s="370"/>
      <c r="W25" s="371"/>
      <c r="X25" s="144"/>
      <c r="Y25" s="9"/>
      <c r="Z25" s="9"/>
      <c r="AA25" s="9"/>
      <c r="AB25" s="9"/>
      <c r="AC25" s="9"/>
      <c r="AD25" s="9"/>
      <c r="AE25" s="9"/>
      <c r="AF25" s="9"/>
      <c r="AG25" s="9"/>
      <c r="AH25" s="9"/>
      <c r="AI25" s="9"/>
      <c r="AJ25" s="9"/>
    </row>
    <row r="26" spans="1:36" ht="22.9" customHeight="1" x14ac:dyDescent="0.25">
      <c r="A26" s="145"/>
      <c r="B26" s="372" t="s">
        <v>185</v>
      </c>
      <c r="C26" s="373"/>
      <c r="D26" s="373"/>
      <c r="E26" s="373"/>
      <c r="F26" s="373"/>
      <c r="G26" s="373"/>
      <c r="H26" s="373"/>
      <c r="I26" s="373"/>
      <c r="J26" s="373"/>
      <c r="K26" s="374"/>
      <c r="L26" s="146"/>
      <c r="M26" s="146"/>
      <c r="N26" s="372" t="s">
        <v>190</v>
      </c>
      <c r="O26" s="373"/>
      <c r="P26" s="373"/>
      <c r="Q26" s="373"/>
      <c r="R26" s="373"/>
      <c r="S26" s="373"/>
      <c r="T26" s="373"/>
      <c r="U26" s="373"/>
      <c r="V26" s="373"/>
      <c r="W26" s="374"/>
      <c r="X26" s="147"/>
      <c r="Y26" s="9"/>
      <c r="Z26" s="9"/>
      <c r="AA26" s="9"/>
      <c r="AB26" s="9"/>
      <c r="AC26" s="9"/>
      <c r="AD26" s="9"/>
      <c r="AE26" s="9"/>
      <c r="AF26" s="9"/>
      <c r="AG26" s="9"/>
      <c r="AH26" s="9"/>
      <c r="AI26" s="9"/>
      <c r="AJ26" s="9"/>
    </row>
    <row r="27" spans="1:36" ht="22.15" customHeight="1" thickBot="1" x14ac:dyDescent="0.3">
      <c r="A27" s="148"/>
      <c r="B27" s="375" t="s">
        <v>186</v>
      </c>
      <c r="C27" s="376"/>
      <c r="D27" s="376"/>
      <c r="E27" s="376"/>
      <c r="F27" s="376"/>
      <c r="G27" s="376"/>
      <c r="H27" s="376"/>
      <c r="I27" s="376"/>
      <c r="J27" s="376"/>
      <c r="K27" s="377"/>
      <c r="L27" s="21"/>
      <c r="M27" s="21"/>
      <c r="N27" s="375"/>
      <c r="O27" s="376"/>
      <c r="P27" s="376"/>
      <c r="Q27" s="376"/>
      <c r="R27" s="376"/>
      <c r="S27" s="376"/>
      <c r="T27" s="376"/>
      <c r="U27" s="376"/>
      <c r="V27" s="376"/>
      <c r="W27" s="377"/>
      <c r="X27" s="149"/>
      <c r="Y27" s="9"/>
      <c r="Z27" s="9"/>
      <c r="AA27" s="9"/>
      <c r="AB27" s="9"/>
      <c r="AC27" s="9"/>
      <c r="AD27" s="9"/>
      <c r="AE27" s="9"/>
      <c r="AF27" s="9"/>
      <c r="AG27" s="9"/>
      <c r="AH27" s="9"/>
      <c r="AI27" s="9"/>
      <c r="AJ27" s="9"/>
    </row>
    <row r="28" spans="1:36" ht="21.6" customHeight="1" x14ac:dyDescent="0.25">
      <c r="A28" s="150"/>
      <c r="B28" s="368"/>
      <c r="C28" s="368"/>
      <c r="D28" s="368"/>
      <c r="E28" s="368"/>
      <c r="F28" s="368"/>
      <c r="G28" s="368"/>
      <c r="H28" s="368"/>
      <c r="I28" s="368"/>
      <c r="J28" s="368"/>
      <c r="K28" s="368"/>
      <c r="L28" s="20"/>
      <c r="M28" s="20"/>
      <c r="N28" s="20"/>
      <c r="O28" s="20"/>
      <c r="P28" s="20"/>
      <c r="Q28" s="20"/>
      <c r="R28" s="20"/>
      <c r="S28" s="20"/>
      <c r="T28" s="20"/>
      <c r="U28" s="20"/>
      <c r="V28" s="20"/>
      <c r="W28" s="20"/>
      <c r="X28" s="151"/>
      <c r="Y28" s="9"/>
      <c r="Z28" s="9"/>
      <c r="AA28" s="9"/>
      <c r="AB28" s="9"/>
      <c r="AC28" s="9"/>
      <c r="AD28" s="9"/>
      <c r="AE28" s="9"/>
      <c r="AF28" s="9"/>
      <c r="AG28" s="9"/>
      <c r="AH28" s="9"/>
      <c r="AI28" s="9"/>
      <c r="AJ28" s="9"/>
    </row>
    <row r="29" spans="1:36" x14ac:dyDescent="0.25">
      <c r="A29" s="152"/>
      <c r="B29" s="153"/>
      <c r="C29" s="153"/>
      <c r="D29" s="153"/>
      <c r="E29" s="153"/>
      <c r="F29" s="153"/>
      <c r="G29" s="153"/>
      <c r="H29" s="153"/>
      <c r="I29" s="153"/>
      <c r="J29" s="153"/>
      <c r="K29" s="153"/>
      <c r="L29" s="153"/>
      <c r="M29" s="153"/>
      <c r="N29" s="153"/>
      <c r="O29" s="153"/>
      <c r="P29" s="153"/>
      <c r="Q29" s="153"/>
      <c r="R29" s="153"/>
      <c r="S29" s="153"/>
      <c r="T29" s="153"/>
      <c r="U29" s="153"/>
      <c r="V29" s="153"/>
      <c r="W29" s="153"/>
      <c r="X29" s="154"/>
      <c r="Y29" s="9"/>
      <c r="Z29" s="9"/>
      <c r="AA29" s="9"/>
      <c r="AB29" s="9"/>
      <c r="AC29" s="9"/>
      <c r="AD29" s="9"/>
      <c r="AE29" s="9"/>
      <c r="AF29" s="9"/>
      <c r="AG29" s="9"/>
      <c r="AH29" s="9"/>
      <c r="AI29" s="9"/>
      <c r="AJ29" s="9"/>
    </row>
    <row r="30" spans="1:36" x14ac:dyDescent="0.25">
      <c r="A30" s="155"/>
      <c r="B30" s="156"/>
      <c r="C30" s="156"/>
      <c r="D30" s="156"/>
      <c r="E30" s="156"/>
      <c r="F30" s="156"/>
      <c r="G30" s="156"/>
      <c r="H30" s="156"/>
      <c r="I30" s="156"/>
      <c r="J30" s="156"/>
      <c r="K30" s="156"/>
      <c r="L30" s="156"/>
      <c r="M30" s="156"/>
      <c r="N30" s="156"/>
      <c r="O30" s="156"/>
      <c r="P30" s="156"/>
      <c r="Q30" s="156"/>
      <c r="R30" s="156"/>
      <c r="S30" s="156"/>
      <c r="T30" s="156"/>
      <c r="U30" s="156"/>
      <c r="V30" s="156"/>
      <c r="W30" s="156"/>
      <c r="X30" s="157"/>
      <c r="Y30" s="9"/>
      <c r="Z30" s="9"/>
      <c r="AA30" s="9"/>
      <c r="AB30" s="9"/>
      <c r="AC30" s="9"/>
      <c r="AD30" s="9"/>
      <c r="AE30" s="9"/>
      <c r="AF30" s="9"/>
      <c r="AG30" s="9"/>
      <c r="AH30" s="9"/>
      <c r="AI30" s="9"/>
      <c r="AJ30" s="9"/>
    </row>
    <row r="31" spans="1:36" x14ac:dyDescent="0.25">
      <c r="A31" s="54"/>
      <c r="B31" s="158"/>
      <c r="C31" s="158"/>
      <c r="D31" s="158"/>
      <c r="E31" s="158"/>
      <c r="F31" s="158"/>
      <c r="G31" s="158"/>
      <c r="H31" s="158"/>
      <c r="I31" s="158"/>
      <c r="J31" s="158"/>
      <c r="K31" s="158"/>
      <c r="L31" s="158"/>
      <c r="M31" s="158"/>
      <c r="N31" s="158"/>
      <c r="O31" s="158"/>
      <c r="P31" s="158"/>
      <c r="Q31" s="158"/>
      <c r="R31" s="158"/>
      <c r="S31" s="158"/>
      <c r="T31" s="158"/>
      <c r="U31" s="158"/>
      <c r="V31" s="158"/>
      <c r="W31" s="158"/>
      <c r="X31" s="55"/>
      <c r="Y31" s="9"/>
      <c r="Z31" s="9"/>
      <c r="AA31" s="9"/>
      <c r="AB31" s="9"/>
      <c r="AC31" s="9"/>
      <c r="AD31" s="9"/>
      <c r="AE31" s="9"/>
      <c r="AF31" s="9"/>
      <c r="AG31" s="9"/>
      <c r="AH31" s="9"/>
      <c r="AI31" s="9"/>
      <c r="AJ31" s="9"/>
    </row>
    <row r="32" spans="1:36" x14ac:dyDescent="0.25">
      <c r="A32" s="56"/>
      <c r="B32" s="159"/>
      <c r="C32" s="159"/>
      <c r="D32" s="159"/>
      <c r="E32" s="159"/>
      <c r="F32" s="159"/>
      <c r="G32" s="159"/>
      <c r="H32" s="159"/>
      <c r="I32" s="159"/>
      <c r="J32" s="159"/>
      <c r="K32" s="159"/>
      <c r="L32" s="159"/>
      <c r="M32" s="159"/>
      <c r="N32" s="159"/>
      <c r="O32" s="159"/>
      <c r="P32" s="159"/>
      <c r="Q32" s="159"/>
      <c r="R32" s="159"/>
      <c r="S32" s="159"/>
      <c r="T32" s="159"/>
      <c r="U32" s="159"/>
      <c r="V32" s="159"/>
      <c r="W32" s="159"/>
      <c r="X32" s="57"/>
      <c r="Y32" s="9"/>
      <c r="Z32" s="9"/>
      <c r="AA32" s="9"/>
      <c r="AB32" s="9"/>
      <c r="AC32" s="9"/>
      <c r="AD32" s="9"/>
      <c r="AE32" s="9"/>
      <c r="AF32" s="9"/>
      <c r="AG32" s="9"/>
      <c r="AH32" s="9"/>
      <c r="AI32" s="9"/>
      <c r="AJ32" s="9"/>
    </row>
    <row r="33" spans="1:36" x14ac:dyDescent="0.25">
      <c r="A33" s="58"/>
      <c r="B33" s="160"/>
      <c r="C33" s="160"/>
      <c r="D33" s="160"/>
      <c r="E33" s="160"/>
      <c r="F33" s="160"/>
      <c r="G33" s="160"/>
      <c r="H33" s="160"/>
      <c r="I33" s="160"/>
      <c r="J33" s="160"/>
      <c r="K33" s="160"/>
      <c r="L33" s="160"/>
      <c r="M33" s="160"/>
      <c r="N33" s="160"/>
      <c r="O33" s="160"/>
      <c r="P33" s="160"/>
      <c r="Q33" s="160"/>
      <c r="R33" s="160"/>
      <c r="S33" s="160"/>
      <c r="T33" s="160"/>
      <c r="U33" s="160"/>
      <c r="V33" s="160"/>
      <c r="W33" s="160"/>
      <c r="X33" s="59"/>
      <c r="Y33" s="9"/>
      <c r="Z33" s="9"/>
      <c r="AA33" s="9"/>
      <c r="AB33" s="9"/>
      <c r="AC33" s="9"/>
      <c r="AD33" s="9"/>
      <c r="AE33" s="9"/>
      <c r="AF33" s="9"/>
      <c r="AG33" s="9"/>
      <c r="AH33" s="9"/>
      <c r="AI33" s="9"/>
      <c r="AJ33" s="9"/>
    </row>
    <row r="34" spans="1:36" x14ac:dyDescent="0.25">
      <c r="A34" s="60"/>
      <c r="B34" s="161"/>
      <c r="C34" s="161"/>
      <c r="D34" s="161"/>
      <c r="E34" s="161"/>
      <c r="F34" s="161"/>
      <c r="G34" s="161"/>
      <c r="H34" s="161"/>
      <c r="I34" s="161"/>
      <c r="J34" s="161"/>
      <c r="K34" s="161"/>
      <c r="L34" s="161"/>
      <c r="M34" s="161"/>
      <c r="N34" s="161"/>
      <c r="O34" s="161"/>
      <c r="P34" s="161"/>
      <c r="Q34" s="161"/>
      <c r="R34" s="161"/>
      <c r="S34" s="161"/>
      <c r="T34" s="161"/>
      <c r="U34" s="161"/>
      <c r="V34" s="161"/>
      <c r="W34" s="161"/>
      <c r="X34" s="61"/>
      <c r="Y34" s="9"/>
      <c r="Z34" s="9"/>
      <c r="AA34" s="9"/>
      <c r="AB34" s="9"/>
      <c r="AC34" s="9"/>
      <c r="AD34" s="9"/>
      <c r="AE34" s="9"/>
      <c r="AF34" s="9"/>
      <c r="AG34" s="9"/>
      <c r="AH34" s="9"/>
      <c r="AI34" s="9"/>
      <c r="AJ34" s="9"/>
    </row>
    <row r="35" spans="1:36" x14ac:dyDescent="0.25">
      <c r="A35" s="62"/>
      <c r="B35" s="162"/>
      <c r="C35" s="162"/>
      <c r="D35" s="162"/>
      <c r="E35" s="162"/>
      <c r="F35" s="162"/>
      <c r="G35" s="162"/>
      <c r="H35" s="162"/>
      <c r="I35" s="162"/>
      <c r="J35" s="162"/>
      <c r="K35" s="162"/>
      <c r="L35" s="162"/>
      <c r="M35" s="162"/>
      <c r="N35" s="162"/>
      <c r="O35" s="162"/>
      <c r="P35" s="162"/>
      <c r="Q35" s="162"/>
      <c r="R35" s="162"/>
      <c r="S35" s="162"/>
      <c r="T35" s="162"/>
      <c r="U35" s="162"/>
      <c r="V35" s="162"/>
      <c r="W35" s="162"/>
      <c r="X35" s="63"/>
      <c r="Y35" s="9"/>
      <c r="Z35" s="9"/>
      <c r="AA35" s="9"/>
      <c r="AB35" s="9"/>
      <c r="AC35" s="9"/>
      <c r="AD35" s="9"/>
      <c r="AE35" s="9"/>
      <c r="AF35" s="9"/>
      <c r="AG35" s="9"/>
      <c r="AH35" s="9"/>
      <c r="AI35" s="9"/>
      <c r="AJ35" s="9"/>
    </row>
    <row r="36" spans="1:36" x14ac:dyDescent="0.25">
      <c r="A36" s="64"/>
      <c r="B36" s="163"/>
      <c r="C36" s="163"/>
      <c r="D36" s="163"/>
      <c r="E36" s="163"/>
      <c r="F36" s="163"/>
      <c r="G36" s="163"/>
      <c r="H36" s="163"/>
      <c r="I36" s="163"/>
      <c r="J36" s="163"/>
      <c r="K36" s="163"/>
      <c r="L36" s="163"/>
      <c r="M36" s="163"/>
      <c r="N36" s="163"/>
      <c r="O36" s="163"/>
      <c r="P36" s="163"/>
      <c r="Q36" s="163"/>
      <c r="R36" s="163"/>
      <c r="S36" s="163"/>
      <c r="T36" s="163"/>
      <c r="U36" s="163"/>
      <c r="V36" s="163"/>
      <c r="W36" s="163"/>
      <c r="X36" s="65"/>
      <c r="Y36" s="9"/>
      <c r="Z36" s="9"/>
      <c r="AA36" s="9"/>
      <c r="AB36" s="9"/>
      <c r="AC36" s="9"/>
      <c r="AD36" s="9"/>
      <c r="AE36" s="9"/>
      <c r="AF36" s="9"/>
      <c r="AG36" s="9"/>
      <c r="AH36" s="9"/>
      <c r="AI36" s="9"/>
      <c r="AJ36" s="9"/>
    </row>
    <row r="37" spans="1:36" x14ac:dyDescent="0.25">
      <c r="A37" s="164"/>
      <c r="B37" s="165"/>
      <c r="C37" s="165"/>
      <c r="D37" s="165"/>
      <c r="E37" s="165"/>
      <c r="F37" s="165"/>
      <c r="G37" s="165"/>
      <c r="H37" s="165"/>
      <c r="I37" s="165"/>
      <c r="J37" s="165"/>
      <c r="K37" s="165"/>
      <c r="L37" s="165"/>
      <c r="M37" s="165"/>
      <c r="N37" s="165"/>
      <c r="O37" s="165"/>
      <c r="P37" s="165"/>
      <c r="Q37" s="165"/>
      <c r="R37" s="165"/>
      <c r="S37" s="165"/>
      <c r="T37" s="165"/>
      <c r="U37" s="165"/>
      <c r="V37" s="165"/>
      <c r="W37" s="165"/>
      <c r="X37" s="166"/>
      <c r="Y37" s="9"/>
      <c r="Z37" s="9"/>
      <c r="AA37" s="9"/>
      <c r="AB37" s="9"/>
      <c r="AC37" s="9"/>
      <c r="AD37" s="9"/>
      <c r="AE37" s="9"/>
      <c r="AF37" s="9"/>
      <c r="AG37" s="9"/>
      <c r="AH37" s="9"/>
      <c r="AI37" s="9"/>
      <c r="AJ37" s="9"/>
    </row>
    <row r="38" spans="1:36" x14ac:dyDescent="0.25">
      <c r="A38" s="167"/>
      <c r="B38" s="168"/>
      <c r="C38" s="168"/>
      <c r="D38" s="168"/>
      <c r="E38" s="168"/>
      <c r="F38" s="168"/>
      <c r="G38" s="168"/>
      <c r="H38" s="168"/>
      <c r="I38" s="168"/>
      <c r="J38" s="168"/>
      <c r="K38" s="168"/>
      <c r="L38" s="168"/>
      <c r="M38" s="168"/>
      <c r="N38" s="168"/>
      <c r="O38" s="168"/>
      <c r="P38" s="168"/>
      <c r="Q38" s="168"/>
      <c r="R38" s="168"/>
      <c r="S38" s="168"/>
      <c r="T38" s="168"/>
      <c r="U38" s="168"/>
      <c r="V38" s="168"/>
      <c r="W38" s="168"/>
      <c r="X38" s="169"/>
      <c r="Y38" s="9"/>
      <c r="Z38" s="9"/>
      <c r="AA38" s="9"/>
      <c r="AB38" s="9"/>
      <c r="AC38" s="9"/>
      <c r="AD38" s="9"/>
      <c r="AE38" s="9"/>
      <c r="AF38" s="9"/>
      <c r="AG38" s="9"/>
      <c r="AH38" s="9"/>
      <c r="AI38" s="9"/>
      <c r="AJ38" s="9"/>
    </row>
    <row r="39" spans="1:36" ht="15.75" thickBot="1" x14ac:dyDescent="0.3">
      <c r="A39" s="170"/>
      <c r="B39" s="171"/>
      <c r="C39" s="171"/>
      <c r="D39" s="171"/>
      <c r="E39" s="171"/>
      <c r="F39" s="171"/>
      <c r="G39" s="171"/>
      <c r="H39" s="171"/>
      <c r="I39" s="171"/>
      <c r="J39" s="171"/>
      <c r="K39" s="171"/>
      <c r="L39" s="171"/>
      <c r="M39" s="171"/>
      <c r="N39" s="171"/>
      <c r="O39" s="171"/>
      <c r="P39" s="171"/>
      <c r="Q39" s="171"/>
      <c r="R39" s="171"/>
      <c r="S39" s="171"/>
      <c r="T39" s="171"/>
      <c r="U39" s="171"/>
      <c r="V39" s="171"/>
      <c r="W39" s="171"/>
      <c r="X39" s="172"/>
      <c r="Y39" s="9"/>
      <c r="Z39" s="9"/>
      <c r="AA39" s="9"/>
      <c r="AB39" s="9"/>
      <c r="AC39" s="9"/>
      <c r="AD39" s="9"/>
      <c r="AE39" s="9"/>
      <c r="AF39" s="9"/>
      <c r="AG39" s="9"/>
      <c r="AH39" s="9"/>
      <c r="AI39" s="9"/>
      <c r="AJ39" s="9"/>
    </row>
  </sheetData>
  <sheetProtection algorithmName="SHA-512" hashValue="DzgOYkUvjKG7VAjhlP9niEJegGmxAs8/rDzLojrjtGSoxCHieWguA4PK+oNV/K1jiJRO6vYodG18KO7EnD17aA==" saltValue="MlynQOo+dacwqypkDNTVmg==" spinCount="100000" sheet="1" objects="1" scenarios="1" selectLockedCells="1"/>
  <mergeCells count="7">
    <mergeCell ref="B28:K28"/>
    <mergeCell ref="B25:K25"/>
    <mergeCell ref="B26:K26"/>
    <mergeCell ref="B27:K27"/>
    <mergeCell ref="N25:W25"/>
    <mergeCell ref="N26:W26"/>
    <mergeCell ref="N27:W27"/>
  </mergeCells>
  <printOptions horizontalCentered="1" verticalCentered="1"/>
  <pageMargins left="0" right="0" top="0" bottom="0" header="0" footer="0"/>
  <pageSetup scale="62" orientation="landscape"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7030A0"/>
  </sheetPr>
  <dimension ref="A1:AJ67"/>
  <sheetViews>
    <sheetView zoomScaleNormal="100" workbookViewId="0">
      <selection sqref="A1:XFD1048576"/>
    </sheetView>
  </sheetViews>
  <sheetFormatPr defaultRowHeight="15" x14ac:dyDescent="0.25"/>
  <sheetData>
    <row r="1" spans="1:36" x14ac:dyDescent="0.25">
      <c r="A1" s="67"/>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9"/>
      <c r="AE1" s="9"/>
      <c r="AF1" s="9"/>
      <c r="AG1" s="9"/>
      <c r="AH1" s="9"/>
      <c r="AI1" s="9"/>
      <c r="AJ1" s="9"/>
    </row>
    <row r="2" spans="1:36" ht="15.75" thickBot="1" x14ac:dyDescent="0.3">
      <c r="A2" s="70"/>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71"/>
      <c r="AE2" s="9"/>
      <c r="AF2" s="9"/>
      <c r="AG2" s="9"/>
      <c r="AH2" s="9"/>
      <c r="AI2" s="9"/>
      <c r="AJ2" s="9"/>
    </row>
    <row r="3" spans="1:36" ht="15.75" thickBot="1" x14ac:dyDescent="0.3">
      <c r="A3" s="72"/>
      <c r="B3" s="73"/>
      <c r="C3" s="73"/>
      <c r="D3" s="73"/>
      <c r="E3" s="558" t="s">
        <v>68</v>
      </c>
      <c r="F3" s="559"/>
      <c r="G3" s="559"/>
      <c r="H3" s="559"/>
      <c r="I3" s="560"/>
      <c r="J3" s="73"/>
      <c r="K3" s="73"/>
      <c r="L3" s="73"/>
      <c r="M3" s="73"/>
      <c r="N3" s="73"/>
      <c r="O3" s="73"/>
      <c r="P3" s="73"/>
      <c r="Q3" s="73"/>
      <c r="R3" s="555" t="s">
        <v>67</v>
      </c>
      <c r="S3" s="556"/>
      <c r="T3" s="556"/>
      <c r="U3" s="556"/>
      <c r="V3" s="557"/>
      <c r="W3" s="73"/>
      <c r="X3" s="73"/>
      <c r="Y3" s="73"/>
      <c r="Z3" s="73"/>
      <c r="AA3" s="73"/>
      <c r="AB3" s="73"/>
      <c r="AC3" s="73"/>
      <c r="AD3" s="74"/>
      <c r="AE3" s="203"/>
      <c r="AF3" s="203"/>
      <c r="AG3" s="203"/>
      <c r="AH3" s="203"/>
      <c r="AI3" s="203"/>
      <c r="AJ3" s="203"/>
    </row>
    <row r="4" spans="1:36" ht="15" customHeight="1" x14ac:dyDescent="0.25">
      <c r="A4" s="75"/>
      <c r="B4" s="573" t="s">
        <v>140</v>
      </c>
      <c r="C4" s="574"/>
      <c r="D4" s="574"/>
      <c r="E4" s="574"/>
      <c r="F4" s="574"/>
      <c r="G4" s="574"/>
      <c r="H4" s="574"/>
      <c r="I4" s="574"/>
      <c r="J4" s="574"/>
      <c r="K4" s="574"/>
      <c r="L4" s="575"/>
      <c r="M4" s="76"/>
      <c r="N4" s="76"/>
      <c r="O4" s="561" t="s">
        <v>85</v>
      </c>
      <c r="P4" s="562"/>
      <c r="Q4" s="562"/>
      <c r="R4" s="562"/>
      <c r="S4" s="562"/>
      <c r="T4" s="562"/>
      <c r="U4" s="562"/>
      <c r="V4" s="562"/>
      <c r="W4" s="562"/>
      <c r="X4" s="562"/>
      <c r="Y4" s="563"/>
      <c r="Z4" s="76"/>
      <c r="AA4" s="76"/>
      <c r="AB4" s="76"/>
      <c r="AC4" s="76"/>
      <c r="AD4" s="77"/>
      <c r="AE4" s="9"/>
      <c r="AF4" s="9"/>
      <c r="AG4" s="9"/>
      <c r="AH4" s="9"/>
      <c r="AI4" s="9"/>
      <c r="AJ4" s="9"/>
    </row>
    <row r="5" spans="1:36" x14ac:dyDescent="0.25">
      <c r="A5" s="78"/>
      <c r="B5" s="564"/>
      <c r="C5" s="565"/>
      <c r="D5" s="565"/>
      <c r="E5" s="565"/>
      <c r="F5" s="565"/>
      <c r="G5" s="565"/>
      <c r="H5" s="565"/>
      <c r="I5" s="565"/>
      <c r="J5" s="565"/>
      <c r="K5" s="565"/>
      <c r="L5" s="566"/>
      <c r="M5" s="79"/>
      <c r="N5" s="79"/>
      <c r="O5" s="564"/>
      <c r="P5" s="565"/>
      <c r="Q5" s="565"/>
      <c r="R5" s="565"/>
      <c r="S5" s="565"/>
      <c r="T5" s="565"/>
      <c r="U5" s="565"/>
      <c r="V5" s="565"/>
      <c r="W5" s="565"/>
      <c r="X5" s="565"/>
      <c r="Y5" s="566"/>
      <c r="Z5" s="79"/>
      <c r="AA5" s="79"/>
      <c r="AB5" s="79"/>
      <c r="AC5" s="79"/>
      <c r="AD5" s="80"/>
      <c r="AE5" s="9"/>
      <c r="AF5" s="9"/>
      <c r="AG5" s="9"/>
      <c r="AH5" s="9"/>
      <c r="AI5" s="9"/>
      <c r="AJ5" s="9"/>
    </row>
    <row r="6" spans="1:36" x14ac:dyDescent="0.25">
      <c r="A6" s="81"/>
      <c r="B6" s="576" t="s">
        <v>149</v>
      </c>
      <c r="C6" s="577"/>
      <c r="D6" s="577"/>
      <c r="E6" s="577"/>
      <c r="F6" s="577"/>
      <c r="G6" s="577"/>
      <c r="H6" s="577"/>
      <c r="I6" s="577"/>
      <c r="J6" s="577"/>
      <c r="K6" s="577"/>
      <c r="L6" s="578"/>
      <c r="M6" s="82"/>
      <c r="N6" s="82"/>
      <c r="O6" s="567" t="s">
        <v>86</v>
      </c>
      <c r="P6" s="568"/>
      <c r="Q6" s="568"/>
      <c r="R6" s="568"/>
      <c r="S6" s="568"/>
      <c r="T6" s="568"/>
      <c r="U6" s="568"/>
      <c r="V6" s="568"/>
      <c r="W6" s="568"/>
      <c r="X6" s="568"/>
      <c r="Y6" s="569"/>
      <c r="Z6" s="82"/>
      <c r="AA6" s="82"/>
      <c r="AB6" s="82"/>
      <c r="AC6" s="82"/>
      <c r="AD6" s="83"/>
      <c r="AE6" s="9"/>
      <c r="AF6" s="9"/>
      <c r="AG6" s="9"/>
      <c r="AH6" s="9"/>
      <c r="AI6" s="9"/>
      <c r="AJ6" s="9"/>
    </row>
    <row r="7" spans="1:36" x14ac:dyDescent="0.25">
      <c r="A7" s="84"/>
      <c r="B7" s="570" t="s">
        <v>141</v>
      </c>
      <c r="C7" s="571"/>
      <c r="D7" s="571"/>
      <c r="E7" s="571"/>
      <c r="F7" s="571"/>
      <c r="G7" s="571"/>
      <c r="H7" s="571"/>
      <c r="I7" s="571"/>
      <c r="J7" s="571"/>
      <c r="K7" s="571"/>
      <c r="L7" s="572"/>
      <c r="M7" s="85"/>
      <c r="N7" s="85"/>
      <c r="O7" s="570"/>
      <c r="P7" s="571"/>
      <c r="Q7" s="571"/>
      <c r="R7" s="571"/>
      <c r="S7" s="571"/>
      <c r="T7" s="571"/>
      <c r="U7" s="571"/>
      <c r="V7" s="571"/>
      <c r="W7" s="571"/>
      <c r="X7" s="571"/>
      <c r="Y7" s="572"/>
      <c r="Z7" s="85"/>
      <c r="AA7" s="85"/>
      <c r="AB7" s="85"/>
      <c r="AC7" s="85"/>
      <c r="AD7" s="86"/>
      <c r="AE7" s="9"/>
      <c r="AF7" s="9"/>
      <c r="AG7" s="9"/>
      <c r="AH7" s="9"/>
      <c r="AI7" s="9"/>
      <c r="AJ7" s="9"/>
    </row>
    <row r="8" spans="1:36" x14ac:dyDescent="0.25">
      <c r="A8" s="87"/>
      <c r="B8" s="435" t="s">
        <v>142</v>
      </c>
      <c r="C8" s="436"/>
      <c r="D8" s="436"/>
      <c r="E8" s="436"/>
      <c r="F8" s="436"/>
      <c r="G8" s="436"/>
      <c r="H8" s="436"/>
      <c r="I8" s="436"/>
      <c r="J8" s="436"/>
      <c r="K8" s="436"/>
      <c r="L8" s="437"/>
      <c r="M8" s="88"/>
      <c r="N8" s="88"/>
      <c r="O8" s="461" t="s">
        <v>87</v>
      </c>
      <c r="P8" s="462"/>
      <c r="Q8" s="462"/>
      <c r="R8" s="462"/>
      <c r="S8" s="462"/>
      <c r="T8" s="462"/>
      <c r="U8" s="462"/>
      <c r="V8" s="462"/>
      <c r="W8" s="462"/>
      <c r="X8" s="462"/>
      <c r="Y8" s="463"/>
      <c r="Z8" s="88"/>
      <c r="AA8" s="88"/>
      <c r="AB8" s="88"/>
      <c r="AC8" s="88"/>
      <c r="AD8" s="89"/>
      <c r="AE8" s="9"/>
      <c r="AF8" s="9"/>
      <c r="AG8" s="9"/>
      <c r="AH8" s="9"/>
      <c r="AI8" s="9"/>
      <c r="AJ8" s="9"/>
    </row>
    <row r="9" spans="1:36" x14ac:dyDescent="0.25">
      <c r="A9" s="90"/>
      <c r="B9" s="438" t="s">
        <v>143</v>
      </c>
      <c r="C9" s="439"/>
      <c r="D9" s="439"/>
      <c r="E9" s="439"/>
      <c r="F9" s="439"/>
      <c r="G9" s="439"/>
      <c r="H9" s="439"/>
      <c r="I9" s="439"/>
      <c r="J9" s="439"/>
      <c r="K9" s="439"/>
      <c r="L9" s="440"/>
      <c r="M9" s="91"/>
      <c r="N9" s="91"/>
      <c r="O9" s="438"/>
      <c r="P9" s="439"/>
      <c r="Q9" s="439"/>
      <c r="R9" s="439"/>
      <c r="S9" s="439"/>
      <c r="T9" s="439"/>
      <c r="U9" s="439"/>
      <c r="V9" s="439"/>
      <c r="W9" s="439"/>
      <c r="X9" s="439"/>
      <c r="Y9" s="440"/>
      <c r="Z9" s="91"/>
      <c r="AA9" s="91"/>
      <c r="AB9" s="91"/>
      <c r="AC9" s="91"/>
      <c r="AD9" s="92"/>
      <c r="AE9" s="9"/>
      <c r="AF9" s="9"/>
      <c r="AG9" s="9"/>
      <c r="AH9" s="9"/>
      <c r="AI9" s="9"/>
      <c r="AJ9" s="9"/>
    </row>
    <row r="10" spans="1:36" x14ac:dyDescent="0.25">
      <c r="A10" s="93"/>
      <c r="B10" s="441"/>
      <c r="C10" s="442"/>
      <c r="D10" s="442"/>
      <c r="E10" s="442"/>
      <c r="F10" s="442"/>
      <c r="G10" s="442"/>
      <c r="H10" s="442"/>
      <c r="I10" s="442"/>
      <c r="J10" s="442"/>
      <c r="K10" s="442"/>
      <c r="L10" s="443"/>
      <c r="M10" s="94"/>
      <c r="N10" s="94"/>
      <c r="O10" s="464" t="s">
        <v>81</v>
      </c>
      <c r="P10" s="465"/>
      <c r="Q10" s="465"/>
      <c r="R10" s="465"/>
      <c r="S10" s="465"/>
      <c r="T10" s="465"/>
      <c r="U10" s="465"/>
      <c r="V10" s="465"/>
      <c r="W10" s="465"/>
      <c r="X10" s="465"/>
      <c r="Y10" s="466"/>
      <c r="Z10" s="94"/>
      <c r="AA10" s="94"/>
      <c r="AB10" s="94"/>
      <c r="AC10" s="94"/>
      <c r="AD10" s="95"/>
      <c r="AE10" s="9"/>
      <c r="AF10" s="9"/>
      <c r="AG10" s="9"/>
      <c r="AH10" s="9"/>
      <c r="AI10" s="9"/>
      <c r="AJ10" s="9"/>
    </row>
    <row r="11" spans="1:36" x14ac:dyDescent="0.25">
      <c r="A11" s="96"/>
      <c r="B11" s="444" t="s">
        <v>148</v>
      </c>
      <c r="C11" s="445"/>
      <c r="D11" s="445"/>
      <c r="E11" s="445"/>
      <c r="F11" s="445"/>
      <c r="G11" s="445"/>
      <c r="H11" s="445"/>
      <c r="I11" s="445"/>
      <c r="J11" s="445"/>
      <c r="K11" s="445"/>
      <c r="L11" s="446"/>
      <c r="M11" s="97"/>
      <c r="N11" s="97"/>
      <c r="O11" s="238"/>
      <c r="P11" s="239"/>
      <c r="Q11" s="239"/>
      <c r="R11" s="239"/>
      <c r="S11" s="239"/>
      <c r="T11" s="239"/>
      <c r="U11" s="239"/>
      <c r="V11" s="239"/>
      <c r="W11" s="239"/>
      <c r="X11" s="239"/>
      <c r="Y11" s="240"/>
      <c r="Z11" s="97"/>
      <c r="AA11" s="97"/>
      <c r="AB11" s="97"/>
      <c r="AC11" s="97"/>
      <c r="AD11" s="98"/>
      <c r="AE11" s="9"/>
      <c r="AF11" s="9"/>
      <c r="AG11" s="9"/>
      <c r="AH11" s="9"/>
      <c r="AI11" s="9"/>
      <c r="AJ11" s="9"/>
    </row>
    <row r="12" spans="1:36" x14ac:dyDescent="0.25">
      <c r="A12" s="99"/>
      <c r="B12" s="447" t="s">
        <v>144</v>
      </c>
      <c r="C12" s="448"/>
      <c r="D12" s="448"/>
      <c r="E12" s="448"/>
      <c r="F12" s="448"/>
      <c r="G12" s="448"/>
      <c r="H12" s="448"/>
      <c r="I12" s="448"/>
      <c r="J12" s="448"/>
      <c r="K12" s="448"/>
      <c r="L12" s="449"/>
      <c r="M12" s="100"/>
      <c r="N12" s="100"/>
      <c r="O12" s="469" t="s">
        <v>139</v>
      </c>
      <c r="P12" s="470"/>
      <c r="Q12" s="470"/>
      <c r="R12" s="470"/>
      <c r="S12" s="470"/>
      <c r="T12" s="470"/>
      <c r="U12" s="470"/>
      <c r="V12" s="470"/>
      <c r="W12" s="470"/>
      <c r="X12" s="470"/>
      <c r="Y12" s="471"/>
      <c r="Z12" s="100"/>
      <c r="AA12" s="100"/>
      <c r="AB12" s="100"/>
      <c r="AC12" s="100"/>
      <c r="AD12" s="101"/>
      <c r="AE12" s="9"/>
      <c r="AF12" s="9"/>
      <c r="AG12" s="9"/>
      <c r="AH12" s="9"/>
      <c r="AI12" s="9"/>
      <c r="AJ12" s="9"/>
    </row>
    <row r="13" spans="1:36" x14ac:dyDescent="0.25">
      <c r="A13" s="102"/>
      <c r="B13" s="450"/>
      <c r="C13" s="451"/>
      <c r="D13" s="451"/>
      <c r="E13" s="451"/>
      <c r="F13" s="451"/>
      <c r="G13" s="451"/>
      <c r="H13" s="451"/>
      <c r="I13" s="451"/>
      <c r="J13" s="451"/>
      <c r="K13" s="451"/>
      <c r="L13" s="452"/>
      <c r="M13" s="103"/>
      <c r="N13" s="103"/>
      <c r="O13" s="102"/>
      <c r="P13" s="103"/>
      <c r="Q13" s="103"/>
      <c r="R13" s="103"/>
      <c r="S13" s="103"/>
      <c r="T13" s="103"/>
      <c r="U13" s="103"/>
      <c r="V13" s="103"/>
      <c r="W13" s="103"/>
      <c r="X13" s="103"/>
      <c r="Y13" s="104"/>
      <c r="Z13" s="103"/>
      <c r="AA13" s="103"/>
      <c r="AB13" s="103"/>
      <c r="AC13" s="103"/>
      <c r="AD13" s="104"/>
      <c r="AE13" s="9"/>
      <c r="AF13" s="9"/>
      <c r="AG13" s="9"/>
      <c r="AH13" s="9"/>
      <c r="AI13" s="9"/>
      <c r="AJ13" s="9"/>
    </row>
    <row r="14" spans="1:36" x14ac:dyDescent="0.25">
      <c r="A14" s="105"/>
      <c r="B14" s="493" t="s">
        <v>147</v>
      </c>
      <c r="C14" s="494"/>
      <c r="D14" s="494"/>
      <c r="E14" s="494"/>
      <c r="F14" s="494"/>
      <c r="G14" s="494"/>
      <c r="H14" s="494"/>
      <c r="I14" s="494"/>
      <c r="J14" s="494"/>
      <c r="K14" s="494"/>
      <c r="L14" s="495"/>
      <c r="M14" s="106"/>
      <c r="N14" s="106"/>
      <c r="O14" s="472" t="s">
        <v>82</v>
      </c>
      <c r="P14" s="473"/>
      <c r="Q14" s="473"/>
      <c r="R14" s="473"/>
      <c r="S14" s="473"/>
      <c r="T14" s="473"/>
      <c r="U14" s="473"/>
      <c r="V14" s="473"/>
      <c r="W14" s="473"/>
      <c r="X14" s="473"/>
      <c r="Y14" s="474"/>
      <c r="Z14" s="106"/>
      <c r="AA14" s="106"/>
      <c r="AB14" s="106"/>
      <c r="AC14" s="106"/>
      <c r="AD14" s="107"/>
      <c r="AE14" s="9"/>
      <c r="AF14" s="9"/>
      <c r="AG14" s="9"/>
      <c r="AH14" s="9"/>
      <c r="AI14" s="9"/>
      <c r="AJ14" s="9"/>
    </row>
    <row r="15" spans="1:36" x14ac:dyDescent="0.25">
      <c r="A15" s="108"/>
      <c r="B15" s="407" t="s">
        <v>145</v>
      </c>
      <c r="C15" s="408"/>
      <c r="D15" s="408"/>
      <c r="E15" s="408"/>
      <c r="F15" s="408"/>
      <c r="G15" s="408"/>
      <c r="H15" s="408"/>
      <c r="I15" s="408"/>
      <c r="J15" s="408"/>
      <c r="K15" s="408"/>
      <c r="L15" s="409"/>
      <c r="M15" s="110"/>
      <c r="N15" s="110"/>
      <c r="O15" s="108"/>
      <c r="P15" s="110"/>
      <c r="Q15" s="110"/>
      <c r="R15" s="110"/>
      <c r="S15" s="110"/>
      <c r="T15" s="110"/>
      <c r="U15" s="110"/>
      <c r="V15" s="110"/>
      <c r="W15" s="110"/>
      <c r="X15" s="110"/>
      <c r="Y15" s="111"/>
      <c r="Z15" s="110"/>
      <c r="AA15" s="110"/>
      <c r="AB15" s="110"/>
      <c r="AC15" s="110"/>
      <c r="AD15" s="111"/>
      <c r="AE15" s="9"/>
      <c r="AF15" s="9"/>
      <c r="AG15" s="9"/>
      <c r="AH15" s="9"/>
      <c r="AI15" s="9"/>
      <c r="AJ15" s="9"/>
    </row>
    <row r="16" spans="1:36" x14ac:dyDescent="0.25">
      <c r="A16" s="112"/>
      <c r="B16" s="410"/>
      <c r="C16" s="411"/>
      <c r="D16" s="411"/>
      <c r="E16" s="411"/>
      <c r="F16" s="411"/>
      <c r="G16" s="411"/>
      <c r="H16" s="411"/>
      <c r="I16" s="411"/>
      <c r="J16" s="411"/>
      <c r="K16" s="411"/>
      <c r="L16" s="412"/>
      <c r="M16" s="114"/>
      <c r="N16" s="114"/>
      <c r="O16" s="112"/>
      <c r="P16" s="114"/>
      <c r="Q16" s="114"/>
      <c r="R16" s="114"/>
      <c r="S16" s="114"/>
      <c r="T16" s="114"/>
      <c r="U16" s="114"/>
      <c r="V16" s="114"/>
      <c r="W16" s="114"/>
      <c r="X16" s="114"/>
      <c r="Y16" s="115"/>
      <c r="Z16" s="114"/>
      <c r="AA16" s="114"/>
      <c r="AB16" s="114"/>
      <c r="AC16" s="114"/>
      <c r="AD16" s="115"/>
      <c r="AE16" s="9"/>
      <c r="AF16" s="9"/>
      <c r="AG16" s="9"/>
      <c r="AH16" s="9"/>
      <c r="AI16" s="9"/>
      <c r="AJ16" s="9"/>
    </row>
    <row r="17" spans="1:36" x14ac:dyDescent="0.25">
      <c r="A17" s="116"/>
      <c r="B17" s="413" t="s">
        <v>189</v>
      </c>
      <c r="C17" s="414"/>
      <c r="D17" s="414"/>
      <c r="E17" s="414"/>
      <c r="F17" s="414"/>
      <c r="G17" s="414"/>
      <c r="H17" s="414"/>
      <c r="I17" s="414"/>
      <c r="J17" s="414"/>
      <c r="K17" s="414"/>
      <c r="L17" s="415"/>
      <c r="M17" s="118"/>
      <c r="N17" s="118"/>
      <c r="O17" s="528" t="s">
        <v>88</v>
      </c>
      <c r="P17" s="529"/>
      <c r="Q17" s="529"/>
      <c r="R17" s="529"/>
      <c r="S17" s="529"/>
      <c r="T17" s="529"/>
      <c r="U17" s="529"/>
      <c r="V17" s="529"/>
      <c r="W17" s="529"/>
      <c r="X17" s="529"/>
      <c r="Y17" s="530"/>
      <c r="Z17" s="118"/>
      <c r="AA17" s="118"/>
      <c r="AB17" s="118"/>
      <c r="AC17" s="118"/>
      <c r="AD17" s="119"/>
      <c r="AE17" s="9"/>
      <c r="AF17" s="9"/>
      <c r="AG17" s="9"/>
      <c r="AH17" s="9"/>
      <c r="AI17" s="9"/>
      <c r="AJ17" s="9"/>
    </row>
    <row r="18" spans="1:36" x14ac:dyDescent="0.25">
      <c r="A18" s="120"/>
      <c r="B18" s="416"/>
      <c r="C18" s="417"/>
      <c r="D18" s="417"/>
      <c r="E18" s="417"/>
      <c r="F18" s="417"/>
      <c r="G18" s="417"/>
      <c r="H18" s="417"/>
      <c r="I18" s="417"/>
      <c r="J18" s="417"/>
      <c r="K18" s="417"/>
      <c r="L18" s="418"/>
      <c r="M18" s="121"/>
      <c r="N18" s="121"/>
      <c r="O18" s="551"/>
      <c r="P18" s="552"/>
      <c r="Q18" s="552"/>
      <c r="R18" s="552"/>
      <c r="S18" s="552"/>
      <c r="T18" s="552"/>
      <c r="U18" s="552"/>
      <c r="V18" s="552"/>
      <c r="W18" s="552"/>
      <c r="X18" s="552"/>
      <c r="Y18" s="553"/>
      <c r="Z18" s="121"/>
      <c r="AA18" s="121"/>
      <c r="AB18" s="121"/>
      <c r="AC18" s="121"/>
      <c r="AD18" s="122"/>
      <c r="AE18" s="9"/>
      <c r="AF18" s="9"/>
      <c r="AG18" s="9"/>
      <c r="AH18" s="9"/>
      <c r="AI18" s="9"/>
      <c r="AJ18" s="9"/>
    </row>
    <row r="19" spans="1:36" x14ac:dyDescent="0.25">
      <c r="A19" s="123"/>
      <c r="B19" s="432" t="s">
        <v>146</v>
      </c>
      <c r="C19" s="433"/>
      <c r="D19" s="433"/>
      <c r="E19" s="433"/>
      <c r="F19" s="433"/>
      <c r="G19" s="433"/>
      <c r="H19" s="433"/>
      <c r="I19" s="433"/>
      <c r="J19" s="433"/>
      <c r="K19" s="433"/>
      <c r="L19" s="434"/>
      <c r="M19" s="125"/>
      <c r="N19" s="125"/>
      <c r="O19" s="531" t="s">
        <v>89</v>
      </c>
      <c r="P19" s="532"/>
      <c r="Q19" s="532"/>
      <c r="R19" s="125"/>
      <c r="S19" s="532" t="s">
        <v>106</v>
      </c>
      <c r="T19" s="532"/>
      <c r="U19" s="532"/>
      <c r="V19" s="125"/>
      <c r="W19" s="433" t="s">
        <v>123</v>
      </c>
      <c r="X19" s="433"/>
      <c r="Y19" s="434"/>
      <c r="Z19" s="125"/>
      <c r="AA19" s="125"/>
      <c r="AB19" s="125"/>
      <c r="AC19" s="125"/>
      <c r="AD19" s="126"/>
      <c r="AE19" s="9"/>
      <c r="AF19" s="9"/>
      <c r="AG19" s="9"/>
      <c r="AH19" s="9"/>
      <c r="AI19" s="9"/>
      <c r="AJ19" s="9"/>
    </row>
    <row r="20" spans="1:36" x14ac:dyDescent="0.25">
      <c r="A20" s="127"/>
      <c r="B20" s="475"/>
      <c r="C20" s="476"/>
      <c r="D20" s="476"/>
      <c r="E20" s="476"/>
      <c r="F20" s="476"/>
      <c r="G20" s="476"/>
      <c r="H20" s="476"/>
      <c r="I20" s="476"/>
      <c r="J20" s="476"/>
      <c r="K20" s="476"/>
      <c r="L20" s="477"/>
      <c r="M20" s="129"/>
      <c r="N20" s="129"/>
      <c r="O20" s="554" t="s">
        <v>90</v>
      </c>
      <c r="P20" s="499"/>
      <c r="Q20" s="499"/>
      <c r="R20" s="129"/>
      <c r="S20" s="533" t="s">
        <v>107</v>
      </c>
      <c r="T20" s="533"/>
      <c r="U20" s="533"/>
      <c r="V20" s="129"/>
      <c r="W20" s="499" t="s">
        <v>124</v>
      </c>
      <c r="X20" s="499"/>
      <c r="Y20" s="500"/>
      <c r="Z20" s="129"/>
      <c r="AA20" s="129"/>
      <c r="AB20" s="129"/>
      <c r="AC20" s="129"/>
      <c r="AD20" s="130"/>
      <c r="AE20" s="9"/>
      <c r="AF20" s="9"/>
      <c r="AG20" s="9"/>
      <c r="AH20" s="9"/>
      <c r="AI20" s="9"/>
      <c r="AJ20" s="9"/>
    </row>
    <row r="21" spans="1:36" x14ac:dyDescent="0.25">
      <c r="A21" s="131"/>
      <c r="B21" s="478"/>
      <c r="C21" s="479"/>
      <c r="D21" s="479"/>
      <c r="E21" s="479"/>
      <c r="F21" s="479"/>
      <c r="G21" s="479"/>
      <c r="H21" s="479"/>
      <c r="I21" s="479"/>
      <c r="J21" s="479"/>
      <c r="K21" s="479"/>
      <c r="L21" s="480"/>
      <c r="M21" s="132"/>
      <c r="N21" s="132"/>
      <c r="O21" s="467" t="s">
        <v>91</v>
      </c>
      <c r="P21" s="468"/>
      <c r="Q21" s="468"/>
      <c r="R21" s="132"/>
      <c r="S21" s="468" t="s">
        <v>108</v>
      </c>
      <c r="T21" s="468"/>
      <c r="U21" s="468"/>
      <c r="V21" s="132"/>
      <c r="W21" s="468" t="s">
        <v>125</v>
      </c>
      <c r="X21" s="468"/>
      <c r="Y21" s="501"/>
      <c r="Z21" s="132"/>
      <c r="AA21" s="132"/>
      <c r="AB21" s="132"/>
      <c r="AC21" s="132"/>
      <c r="AD21" s="133"/>
      <c r="AE21" s="9"/>
      <c r="AF21" s="9"/>
      <c r="AG21" s="9"/>
      <c r="AH21" s="9"/>
      <c r="AI21" s="9"/>
      <c r="AJ21" s="9"/>
    </row>
    <row r="22" spans="1:36" x14ac:dyDescent="0.25">
      <c r="A22" s="134"/>
      <c r="B22" s="481"/>
      <c r="C22" s="482"/>
      <c r="D22" s="482"/>
      <c r="E22" s="482"/>
      <c r="F22" s="482"/>
      <c r="G22" s="482"/>
      <c r="H22" s="482"/>
      <c r="I22" s="482"/>
      <c r="J22" s="482"/>
      <c r="K22" s="482"/>
      <c r="L22" s="483"/>
      <c r="M22" s="135"/>
      <c r="N22" s="135"/>
      <c r="O22" s="544" t="s">
        <v>92</v>
      </c>
      <c r="P22" s="534"/>
      <c r="Q22" s="534"/>
      <c r="R22" s="135"/>
      <c r="S22" s="534" t="s">
        <v>109</v>
      </c>
      <c r="T22" s="534"/>
      <c r="U22" s="534"/>
      <c r="V22" s="135"/>
      <c r="W22" s="502" t="s">
        <v>126</v>
      </c>
      <c r="X22" s="502"/>
      <c r="Y22" s="503"/>
      <c r="Z22" s="135"/>
      <c r="AA22" s="135"/>
      <c r="AB22" s="135"/>
      <c r="AC22" s="135"/>
      <c r="AD22" s="136"/>
      <c r="AE22" s="9"/>
      <c r="AF22" s="9"/>
      <c r="AG22" s="9"/>
      <c r="AH22" s="9"/>
      <c r="AI22" s="9"/>
      <c r="AJ22" s="9"/>
    </row>
    <row r="23" spans="1:36" x14ac:dyDescent="0.25">
      <c r="A23" s="137"/>
      <c r="B23" s="484"/>
      <c r="C23" s="485"/>
      <c r="D23" s="485"/>
      <c r="E23" s="485"/>
      <c r="F23" s="485"/>
      <c r="G23" s="485"/>
      <c r="H23" s="485"/>
      <c r="I23" s="485"/>
      <c r="J23" s="485"/>
      <c r="K23" s="485"/>
      <c r="L23" s="486"/>
      <c r="M23" s="138"/>
      <c r="N23" s="138"/>
      <c r="O23" s="545" t="s">
        <v>93</v>
      </c>
      <c r="P23" s="546"/>
      <c r="Q23" s="546"/>
      <c r="R23" s="138"/>
      <c r="S23" s="535" t="s">
        <v>110</v>
      </c>
      <c r="T23" s="535"/>
      <c r="U23" s="535"/>
      <c r="V23" s="138"/>
      <c r="W23" s="504" t="s">
        <v>127</v>
      </c>
      <c r="X23" s="504"/>
      <c r="Y23" s="505"/>
      <c r="Z23" s="138"/>
      <c r="AA23" s="138"/>
      <c r="AB23" s="138"/>
      <c r="AC23" s="138"/>
      <c r="AD23" s="139"/>
      <c r="AE23" s="9"/>
      <c r="AF23" s="9"/>
      <c r="AG23" s="9"/>
      <c r="AH23" s="9"/>
      <c r="AI23" s="9"/>
      <c r="AJ23" s="9"/>
    </row>
    <row r="24" spans="1:36" x14ac:dyDescent="0.25">
      <c r="A24" s="140"/>
      <c r="B24" s="487"/>
      <c r="C24" s="488"/>
      <c r="D24" s="488"/>
      <c r="E24" s="488"/>
      <c r="F24" s="488"/>
      <c r="G24" s="488"/>
      <c r="H24" s="488"/>
      <c r="I24" s="488"/>
      <c r="J24" s="488"/>
      <c r="K24" s="488"/>
      <c r="L24" s="489"/>
      <c r="M24" s="53"/>
      <c r="N24" s="53"/>
      <c r="O24" s="547" t="s">
        <v>94</v>
      </c>
      <c r="P24" s="536"/>
      <c r="Q24" s="536"/>
      <c r="R24" s="53"/>
      <c r="S24" s="536" t="s">
        <v>111</v>
      </c>
      <c r="T24" s="536"/>
      <c r="U24" s="536"/>
      <c r="V24" s="53"/>
      <c r="W24" s="517" t="s">
        <v>128</v>
      </c>
      <c r="X24" s="517"/>
      <c r="Y24" s="518"/>
      <c r="Z24" s="53"/>
      <c r="AA24" s="53"/>
      <c r="AB24" s="53"/>
      <c r="AC24" s="53"/>
      <c r="AD24" s="141"/>
      <c r="AE24" s="9"/>
      <c r="AF24" s="9"/>
      <c r="AG24" s="9"/>
      <c r="AH24" s="9"/>
      <c r="AI24" s="9"/>
      <c r="AJ24" s="9"/>
    </row>
    <row r="25" spans="1:36" x14ac:dyDescent="0.25">
      <c r="A25" s="142"/>
      <c r="B25" s="490"/>
      <c r="C25" s="491"/>
      <c r="D25" s="491"/>
      <c r="E25" s="491"/>
      <c r="F25" s="491"/>
      <c r="G25" s="491"/>
      <c r="H25" s="491"/>
      <c r="I25" s="491"/>
      <c r="J25" s="491"/>
      <c r="K25" s="491"/>
      <c r="L25" s="492"/>
      <c r="M25" s="143"/>
      <c r="N25" s="143"/>
      <c r="O25" s="548" t="s">
        <v>95</v>
      </c>
      <c r="P25" s="506"/>
      <c r="Q25" s="506"/>
      <c r="R25" s="143"/>
      <c r="S25" s="506" t="s">
        <v>112</v>
      </c>
      <c r="T25" s="506"/>
      <c r="U25" s="506"/>
      <c r="V25" s="143"/>
      <c r="W25" s="506" t="s">
        <v>129</v>
      </c>
      <c r="X25" s="506"/>
      <c r="Y25" s="519"/>
      <c r="Z25" s="143"/>
      <c r="AA25" s="143"/>
      <c r="AB25" s="143"/>
      <c r="AC25" s="143"/>
      <c r="AD25" s="144"/>
      <c r="AE25" s="9"/>
      <c r="AF25" s="9"/>
      <c r="AG25" s="9"/>
      <c r="AH25" s="9"/>
      <c r="AI25" s="9"/>
      <c r="AJ25" s="9"/>
    </row>
    <row r="26" spans="1:36" x14ac:dyDescent="0.25">
      <c r="A26" s="145"/>
      <c r="B26" s="387" t="s">
        <v>150</v>
      </c>
      <c r="C26" s="388"/>
      <c r="D26" s="388"/>
      <c r="E26" s="388"/>
      <c r="F26" s="388"/>
      <c r="G26" s="388"/>
      <c r="H26" s="388"/>
      <c r="I26" s="388"/>
      <c r="J26" s="388"/>
      <c r="K26" s="388"/>
      <c r="L26" s="389"/>
      <c r="M26" s="146"/>
      <c r="N26" s="146"/>
      <c r="O26" s="549" t="s">
        <v>96</v>
      </c>
      <c r="P26" s="507"/>
      <c r="Q26" s="507"/>
      <c r="R26" s="146"/>
      <c r="S26" s="507" t="s">
        <v>113</v>
      </c>
      <c r="T26" s="507"/>
      <c r="U26" s="507"/>
      <c r="V26" s="146"/>
      <c r="W26" s="507" t="s">
        <v>130</v>
      </c>
      <c r="X26" s="507"/>
      <c r="Y26" s="520"/>
      <c r="Z26" s="146"/>
      <c r="AA26" s="146"/>
      <c r="AB26" s="146"/>
      <c r="AC26" s="146"/>
      <c r="AD26" s="147"/>
      <c r="AE26" s="9"/>
      <c r="AF26" s="9"/>
      <c r="AG26" s="9"/>
      <c r="AH26" s="9"/>
      <c r="AI26" s="9"/>
      <c r="AJ26" s="9"/>
    </row>
    <row r="27" spans="1:36" x14ac:dyDescent="0.25">
      <c r="A27" s="148"/>
      <c r="B27" s="390"/>
      <c r="C27" s="391"/>
      <c r="D27" s="391"/>
      <c r="E27" s="391"/>
      <c r="F27" s="391"/>
      <c r="G27" s="391"/>
      <c r="H27" s="391"/>
      <c r="I27" s="391"/>
      <c r="J27" s="391"/>
      <c r="K27" s="391"/>
      <c r="L27" s="392"/>
      <c r="M27" s="21"/>
      <c r="N27" s="21"/>
      <c r="O27" s="550" t="s">
        <v>97</v>
      </c>
      <c r="P27" s="521"/>
      <c r="Q27" s="521"/>
      <c r="R27" s="21"/>
      <c r="S27" s="508" t="s">
        <v>114</v>
      </c>
      <c r="T27" s="508"/>
      <c r="U27" s="508"/>
      <c r="V27" s="21"/>
      <c r="W27" s="521" t="s">
        <v>131</v>
      </c>
      <c r="X27" s="521"/>
      <c r="Y27" s="522"/>
      <c r="Z27" s="21"/>
      <c r="AA27" s="21"/>
      <c r="AB27" s="21"/>
      <c r="AC27" s="21"/>
      <c r="AD27" s="149"/>
      <c r="AE27" s="9"/>
      <c r="AF27" s="9"/>
      <c r="AG27" s="9"/>
      <c r="AH27" s="9"/>
      <c r="AI27" s="9"/>
      <c r="AJ27" s="9"/>
    </row>
    <row r="28" spans="1:36" x14ac:dyDescent="0.25">
      <c r="A28" s="150"/>
      <c r="B28" s="393" t="s">
        <v>152</v>
      </c>
      <c r="C28" s="394"/>
      <c r="D28" s="394"/>
      <c r="E28" s="394"/>
      <c r="F28" s="394"/>
      <c r="G28" s="394"/>
      <c r="H28" s="394"/>
      <c r="I28" s="394"/>
      <c r="J28" s="394"/>
      <c r="K28" s="394"/>
      <c r="L28" s="395"/>
      <c r="M28" s="20"/>
      <c r="N28" s="20"/>
      <c r="O28" s="537" t="s">
        <v>98</v>
      </c>
      <c r="P28" s="509"/>
      <c r="Q28" s="509"/>
      <c r="R28" s="20"/>
      <c r="S28" s="509" t="s">
        <v>115</v>
      </c>
      <c r="T28" s="509"/>
      <c r="U28" s="509"/>
      <c r="V28" s="20"/>
      <c r="W28" s="509" t="s">
        <v>132</v>
      </c>
      <c r="X28" s="509"/>
      <c r="Y28" s="523"/>
      <c r="Z28" s="20"/>
      <c r="AA28" s="20"/>
      <c r="AB28" s="20"/>
      <c r="AC28" s="20"/>
      <c r="AD28" s="151"/>
      <c r="AE28" s="9"/>
      <c r="AF28" s="9"/>
      <c r="AG28" s="9"/>
      <c r="AH28" s="9"/>
      <c r="AI28" s="9"/>
      <c r="AJ28" s="9"/>
    </row>
    <row r="29" spans="1:36" x14ac:dyDescent="0.25">
      <c r="A29" s="152"/>
      <c r="B29" s="396" t="s">
        <v>151</v>
      </c>
      <c r="C29" s="397"/>
      <c r="D29" s="397"/>
      <c r="E29" s="397"/>
      <c r="F29" s="397"/>
      <c r="G29" s="397"/>
      <c r="H29" s="397"/>
      <c r="I29" s="397"/>
      <c r="J29" s="397"/>
      <c r="K29" s="397"/>
      <c r="L29" s="398"/>
      <c r="M29" s="153"/>
      <c r="N29" s="153"/>
      <c r="O29" s="538" t="s">
        <v>99</v>
      </c>
      <c r="P29" s="510"/>
      <c r="Q29" s="510"/>
      <c r="R29" s="153"/>
      <c r="S29" s="510" t="s">
        <v>116</v>
      </c>
      <c r="T29" s="510"/>
      <c r="U29" s="510"/>
      <c r="V29" s="153"/>
      <c r="W29" s="524" t="s">
        <v>133</v>
      </c>
      <c r="X29" s="524"/>
      <c r="Y29" s="525"/>
      <c r="Z29" s="153"/>
      <c r="AA29" s="153"/>
      <c r="AB29" s="153"/>
      <c r="AC29" s="153"/>
      <c r="AD29" s="154"/>
      <c r="AE29" s="9"/>
      <c r="AF29" s="9"/>
      <c r="AG29" s="9"/>
      <c r="AH29" s="9"/>
      <c r="AI29" s="9"/>
      <c r="AJ29" s="9"/>
    </row>
    <row r="30" spans="1:36" x14ac:dyDescent="0.25">
      <c r="A30" s="155"/>
      <c r="B30" s="399" t="s">
        <v>153</v>
      </c>
      <c r="C30" s="400"/>
      <c r="D30" s="400"/>
      <c r="E30" s="400"/>
      <c r="F30" s="400"/>
      <c r="G30" s="400"/>
      <c r="H30" s="400"/>
      <c r="I30" s="400"/>
      <c r="J30" s="400"/>
      <c r="K30" s="400"/>
      <c r="L30" s="401"/>
      <c r="M30" s="156"/>
      <c r="N30" s="156"/>
      <c r="O30" s="539" t="s">
        <v>100</v>
      </c>
      <c r="P30" s="540"/>
      <c r="Q30" s="540"/>
      <c r="R30" s="156"/>
      <c r="S30" s="453" t="s">
        <v>117</v>
      </c>
      <c r="T30" s="453"/>
      <c r="U30" s="453"/>
      <c r="V30" s="156"/>
      <c r="W30" s="453" t="s">
        <v>134</v>
      </c>
      <c r="X30" s="453"/>
      <c r="Y30" s="454"/>
      <c r="Z30" s="156"/>
      <c r="AA30" s="156"/>
      <c r="AB30" s="156"/>
      <c r="AC30" s="156"/>
      <c r="AD30" s="157"/>
      <c r="AE30" s="9"/>
      <c r="AF30" s="9"/>
      <c r="AG30" s="9"/>
      <c r="AH30" s="9"/>
      <c r="AI30" s="9"/>
      <c r="AJ30" s="9"/>
    </row>
    <row r="31" spans="1:36" x14ac:dyDescent="0.25">
      <c r="A31" s="54"/>
      <c r="B31" s="402" t="s">
        <v>154</v>
      </c>
      <c r="C31" s="403"/>
      <c r="D31" s="403"/>
      <c r="E31" s="403"/>
      <c r="F31" s="403"/>
      <c r="G31" s="403"/>
      <c r="H31" s="403"/>
      <c r="I31" s="403"/>
      <c r="J31" s="403"/>
      <c r="K31" s="403"/>
      <c r="L31" s="404"/>
      <c r="M31" s="158"/>
      <c r="N31" s="158"/>
      <c r="O31" s="541" t="s">
        <v>101</v>
      </c>
      <c r="P31" s="459"/>
      <c r="Q31" s="459"/>
      <c r="R31" s="158"/>
      <c r="S31" s="459" t="s">
        <v>118</v>
      </c>
      <c r="T31" s="459"/>
      <c r="U31" s="459"/>
      <c r="V31" s="158"/>
      <c r="W31" s="455" t="s">
        <v>135</v>
      </c>
      <c r="X31" s="455"/>
      <c r="Y31" s="456"/>
      <c r="Z31" s="158"/>
      <c r="AA31" s="158"/>
      <c r="AB31" s="158"/>
      <c r="AC31" s="158"/>
      <c r="AD31" s="55"/>
      <c r="AE31" s="9"/>
      <c r="AF31" s="9"/>
      <c r="AG31" s="9"/>
      <c r="AH31" s="9"/>
      <c r="AI31" s="9"/>
      <c r="AJ31" s="9"/>
    </row>
    <row r="32" spans="1:36" x14ac:dyDescent="0.25">
      <c r="A32" s="56"/>
      <c r="B32" s="419" t="s">
        <v>188</v>
      </c>
      <c r="C32" s="420"/>
      <c r="D32" s="420"/>
      <c r="E32" s="420"/>
      <c r="F32" s="420"/>
      <c r="G32" s="420"/>
      <c r="H32" s="420"/>
      <c r="I32" s="420"/>
      <c r="J32" s="420"/>
      <c r="K32" s="420"/>
      <c r="L32" s="421"/>
      <c r="M32" s="159"/>
      <c r="N32" s="159"/>
      <c r="O32" s="542" t="s">
        <v>102</v>
      </c>
      <c r="P32" s="460"/>
      <c r="Q32" s="460"/>
      <c r="R32" s="159"/>
      <c r="S32" s="460" t="s">
        <v>119</v>
      </c>
      <c r="T32" s="460"/>
      <c r="U32" s="460"/>
      <c r="V32" s="159"/>
      <c r="W32" s="457" t="s">
        <v>136</v>
      </c>
      <c r="X32" s="457"/>
      <c r="Y32" s="458"/>
      <c r="Z32" s="159"/>
      <c r="AA32" s="159"/>
      <c r="AB32" s="159"/>
      <c r="AC32" s="159"/>
      <c r="AD32" s="57"/>
      <c r="AE32" s="9"/>
      <c r="AF32" s="9"/>
      <c r="AG32" s="9"/>
      <c r="AH32" s="9"/>
      <c r="AI32" s="9"/>
      <c r="AJ32" s="9"/>
    </row>
    <row r="33" spans="1:36" x14ac:dyDescent="0.25">
      <c r="A33" s="58"/>
      <c r="B33" s="422" t="s">
        <v>155</v>
      </c>
      <c r="C33" s="423"/>
      <c r="D33" s="423"/>
      <c r="E33" s="423"/>
      <c r="F33" s="423"/>
      <c r="G33" s="423"/>
      <c r="H33" s="423"/>
      <c r="I33" s="423"/>
      <c r="J33" s="423"/>
      <c r="K33" s="423"/>
      <c r="L33" s="424"/>
      <c r="M33" s="160"/>
      <c r="N33" s="160"/>
      <c r="O33" s="543" t="s">
        <v>103</v>
      </c>
      <c r="P33" s="496"/>
      <c r="Q33" s="496"/>
      <c r="R33" s="160"/>
      <c r="S33" s="496" t="s">
        <v>120</v>
      </c>
      <c r="T33" s="496"/>
      <c r="U33" s="496"/>
      <c r="V33" s="160"/>
      <c r="W33" s="511" t="s">
        <v>137</v>
      </c>
      <c r="X33" s="511"/>
      <c r="Y33" s="512"/>
      <c r="Z33" s="160"/>
      <c r="AA33" s="160"/>
      <c r="AB33" s="160"/>
      <c r="AC33" s="160"/>
      <c r="AD33" s="59"/>
      <c r="AE33" s="9"/>
      <c r="AF33" s="9"/>
      <c r="AG33" s="9"/>
      <c r="AH33" s="9"/>
      <c r="AI33" s="9"/>
      <c r="AJ33" s="9"/>
    </row>
    <row r="34" spans="1:36" x14ac:dyDescent="0.25">
      <c r="A34" s="60"/>
      <c r="B34" s="425" t="s">
        <v>156</v>
      </c>
      <c r="C34" s="426"/>
      <c r="D34" s="426"/>
      <c r="E34" s="426"/>
      <c r="F34" s="426"/>
      <c r="G34" s="426"/>
      <c r="H34" s="426"/>
      <c r="I34" s="426"/>
      <c r="J34" s="426"/>
      <c r="K34" s="426"/>
      <c r="L34" s="427"/>
      <c r="M34" s="161"/>
      <c r="N34" s="161"/>
      <c r="O34" s="526" t="s">
        <v>104</v>
      </c>
      <c r="P34" s="497"/>
      <c r="Q34" s="497"/>
      <c r="R34" s="161"/>
      <c r="S34" s="497" t="s">
        <v>121</v>
      </c>
      <c r="T34" s="497"/>
      <c r="U34" s="497"/>
      <c r="V34" s="161"/>
      <c r="W34" s="513" t="s">
        <v>138</v>
      </c>
      <c r="X34" s="513"/>
      <c r="Y34" s="514"/>
      <c r="Z34" s="161"/>
      <c r="AA34" s="161"/>
      <c r="AB34" s="161"/>
      <c r="AC34" s="161"/>
      <c r="AD34" s="61"/>
      <c r="AE34" s="9"/>
      <c r="AF34" s="9"/>
      <c r="AG34" s="9"/>
      <c r="AH34" s="9"/>
      <c r="AI34" s="9"/>
      <c r="AJ34" s="9"/>
    </row>
    <row r="35" spans="1:36" ht="15.75" thickBot="1" x14ac:dyDescent="0.3">
      <c r="A35" s="62"/>
      <c r="B35" s="428" t="s">
        <v>157</v>
      </c>
      <c r="C35" s="429"/>
      <c r="D35" s="429"/>
      <c r="E35" s="429"/>
      <c r="F35" s="429"/>
      <c r="G35" s="429"/>
      <c r="H35" s="429"/>
      <c r="I35" s="429"/>
      <c r="J35" s="429"/>
      <c r="K35" s="429"/>
      <c r="L35" s="430"/>
      <c r="M35" s="162"/>
      <c r="N35" s="162"/>
      <c r="O35" s="527" t="s">
        <v>105</v>
      </c>
      <c r="P35" s="498"/>
      <c r="Q35" s="498"/>
      <c r="R35" s="204"/>
      <c r="S35" s="498" t="s">
        <v>122</v>
      </c>
      <c r="T35" s="498"/>
      <c r="U35" s="498"/>
      <c r="V35" s="204"/>
      <c r="W35" s="515"/>
      <c r="X35" s="515"/>
      <c r="Y35" s="516"/>
      <c r="Z35" s="162"/>
      <c r="AA35" s="162"/>
      <c r="AB35" s="162"/>
      <c r="AC35" s="162"/>
      <c r="AD35" s="63"/>
      <c r="AE35" s="9"/>
      <c r="AF35" s="9"/>
      <c r="AG35" s="9"/>
      <c r="AH35" s="9"/>
      <c r="AI35" s="9"/>
      <c r="AJ35" s="9"/>
    </row>
    <row r="36" spans="1:36" x14ac:dyDescent="0.25">
      <c r="A36" s="64"/>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c r="AA36" s="163"/>
      <c r="AB36" s="163"/>
      <c r="AC36" s="163"/>
      <c r="AD36" s="65"/>
      <c r="AE36" s="9"/>
      <c r="AF36" s="9"/>
      <c r="AG36" s="9"/>
      <c r="AH36" s="9"/>
      <c r="AI36" s="9"/>
      <c r="AJ36" s="9"/>
    </row>
    <row r="37" spans="1:36" x14ac:dyDescent="0.25">
      <c r="A37" s="164"/>
      <c r="B37" s="431"/>
      <c r="C37" s="431"/>
      <c r="D37" s="431"/>
      <c r="E37" s="431"/>
      <c r="F37" s="431"/>
      <c r="G37" s="431"/>
      <c r="H37" s="431"/>
      <c r="I37" s="431"/>
      <c r="J37" s="431"/>
      <c r="K37" s="431"/>
      <c r="L37" s="431"/>
      <c r="M37" s="165"/>
      <c r="N37" s="165"/>
      <c r="O37" s="165"/>
      <c r="P37" s="165"/>
      <c r="Q37" s="165"/>
      <c r="R37" s="165"/>
      <c r="S37" s="165"/>
      <c r="T37" s="165"/>
      <c r="U37" s="165"/>
      <c r="V37" s="165"/>
      <c r="W37" s="165"/>
      <c r="X37" s="165"/>
      <c r="Y37" s="165"/>
      <c r="Z37" s="165"/>
      <c r="AA37" s="165"/>
      <c r="AB37" s="165"/>
      <c r="AC37" s="165"/>
      <c r="AD37" s="166"/>
      <c r="AE37" s="9"/>
      <c r="AF37" s="9"/>
      <c r="AG37" s="9"/>
      <c r="AH37" s="9"/>
      <c r="AI37" s="9"/>
      <c r="AJ37" s="9"/>
    </row>
    <row r="38" spans="1:36" x14ac:dyDescent="0.25">
      <c r="A38" s="167"/>
      <c r="B38" s="386"/>
      <c r="C38" s="386"/>
      <c r="D38" s="386"/>
      <c r="E38" s="386"/>
      <c r="F38" s="386"/>
      <c r="G38" s="386"/>
      <c r="H38" s="386"/>
      <c r="I38" s="386"/>
      <c r="J38" s="386"/>
      <c r="K38" s="386"/>
      <c r="L38" s="386"/>
      <c r="M38" s="168"/>
      <c r="N38" s="168"/>
      <c r="O38" s="168"/>
      <c r="P38" s="168"/>
      <c r="Q38" s="168"/>
      <c r="R38" s="168"/>
      <c r="S38" s="168"/>
      <c r="T38" s="168"/>
      <c r="U38" s="168"/>
      <c r="V38" s="168"/>
      <c r="W38" s="168"/>
      <c r="X38" s="168"/>
      <c r="Y38" s="168"/>
      <c r="Z38" s="168"/>
      <c r="AA38" s="168"/>
      <c r="AB38" s="168"/>
      <c r="AC38" s="168"/>
      <c r="AD38" s="169"/>
      <c r="AE38" s="9"/>
      <c r="AF38" s="9"/>
      <c r="AG38" s="9"/>
      <c r="AH38" s="9"/>
      <c r="AI38" s="9"/>
      <c r="AJ38" s="9"/>
    </row>
    <row r="39" spans="1:36" x14ac:dyDescent="0.25">
      <c r="A39" s="205"/>
      <c r="B39" s="380"/>
      <c r="C39" s="380"/>
      <c r="D39" s="380"/>
      <c r="E39" s="380"/>
      <c r="F39" s="380"/>
      <c r="G39" s="380"/>
      <c r="H39" s="380"/>
      <c r="I39" s="380"/>
      <c r="J39" s="380"/>
      <c r="K39" s="380"/>
      <c r="L39" s="380"/>
      <c r="M39" s="202"/>
      <c r="N39" s="202"/>
      <c r="O39" s="202"/>
      <c r="P39" s="202"/>
      <c r="Q39" s="202"/>
      <c r="R39" s="202"/>
      <c r="S39" s="202"/>
      <c r="T39" s="202"/>
      <c r="U39" s="202"/>
      <c r="V39" s="202"/>
      <c r="W39" s="202"/>
      <c r="X39" s="202"/>
      <c r="Y39" s="202"/>
      <c r="Z39" s="202"/>
      <c r="AA39" s="202"/>
      <c r="AB39" s="202"/>
      <c r="AC39" s="202"/>
      <c r="AD39" s="206"/>
      <c r="AE39" s="9"/>
      <c r="AF39" s="9"/>
      <c r="AG39" s="9"/>
      <c r="AH39" s="9"/>
      <c r="AI39" s="9"/>
      <c r="AJ39" s="9"/>
    </row>
    <row r="40" spans="1:36" x14ac:dyDescent="0.25">
      <c r="A40" s="207"/>
      <c r="B40" s="381"/>
      <c r="C40" s="381"/>
      <c r="D40" s="381"/>
      <c r="E40" s="381"/>
      <c r="F40" s="381"/>
      <c r="G40" s="381"/>
      <c r="H40" s="381"/>
      <c r="I40" s="381"/>
      <c r="J40" s="381"/>
      <c r="K40" s="381"/>
      <c r="L40" s="381"/>
      <c r="M40" s="208"/>
      <c r="N40" s="208"/>
      <c r="O40" s="208"/>
      <c r="P40" s="208"/>
      <c r="Q40" s="208"/>
      <c r="R40" s="208"/>
      <c r="S40" s="208"/>
      <c r="T40" s="208"/>
      <c r="U40" s="208"/>
      <c r="V40" s="208"/>
      <c r="W40" s="208"/>
      <c r="X40" s="208"/>
      <c r="Y40" s="208"/>
      <c r="Z40" s="208"/>
      <c r="AA40" s="208"/>
      <c r="AB40" s="208"/>
      <c r="AC40" s="208"/>
      <c r="AD40" s="209"/>
      <c r="AE40" s="1"/>
      <c r="AF40" s="1"/>
      <c r="AG40" s="1"/>
      <c r="AH40" s="1"/>
      <c r="AI40" s="1"/>
      <c r="AJ40" s="1"/>
    </row>
    <row r="41" spans="1:36" x14ac:dyDescent="0.25">
      <c r="A41" s="210"/>
      <c r="B41" s="382"/>
      <c r="C41" s="382"/>
      <c r="D41" s="382"/>
      <c r="E41" s="382"/>
      <c r="F41" s="382"/>
      <c r="G41" s="382"/>
      <c r="H41" s="382"/>
      <c r="I41" s="382"/>
      <c r="J41" s="382"/>
      <c r="K41" s="382"/>
      <c r="L41" s="382"/>
      <c r="M41" s="211"/>
      <c r="N41" s="211"/>
      <c r="O41" s="211"/>
      <c r="P41" s="211"/>
      <c r="Q41" s="211"/>
      <c r="R41" s="211"/>
      <c r="S41" s="211"/>
      <c r="T41" s="211"/>
      <c r="U41" s="211"/>
      <c r="V41" s="211"/>
      <c r="W41" s="211"/>
      <c r="X41" s="211"/>
      <c r="Y41" s="211"/>
      <c r="Z41" s="211"/>
      <c r="AA41" s="211"/>
      <c r="AB41" s="211"/>
      <c r="AC41" s="211"/>
      <c r="AD41" s="212"/>
      <c r="AE41" s="1"/>
      <c r="AF41" s="1"/>
      <c r="AG41" s="1"/>
      <c r="AH41" s="1"/>
      <c r="AI41" s="1"/>
      <c r="AJ41" s="1"/>
    </row>
    <row r="42" spans="1:36" x14ac:dyDescent="0.25">
      <c r="A42" s="213"/>
      <c r="B42" s="383"/>
      <c r="C42" s="383"/>
      <c r="D42" s="383"/>
      <c r="E42" s="383"/>
      <c r="F42" s="383"/>
      <c r="G42" s="383"/>
      <c r="H42" s="383"/>
      <c r="I42" s="383"/>
      <c r="J42" s="383"/>
      <c r="K42" s="383"/>
      <c r="L42" s="383"/>
      <c r="M42" s="214"/>
      <c r="N42" s="214"/>
      <c r="O42" s="214"/>
      <c r="P42" s="214"/>
      <c r="Q42" s="214"/>
      <c r="R42" s="214"/>
      <c r="S42" s="214"/>
      <c r="T42" s="214"/>
      <c r="U42" s="214"/>
      <c r="V42" s="214"/>
      <c r="W42" s="214"/>
      <c r="X42" s="214"/>
      <c r="Y42" s="214"/>
      <c r="Z42" s="214"/>
      <c r="AA42" s="214"/>
      <c r="AB42" s="214"/>
      <c r="AC42" s="214"/>
      <c r="AD42" s="215"/>
      <c r="AE42" s="1"/>
      <c r="AF42" s="1"/>
      <c r="AG42" s="1"/>
      <c r="AH42" s="1"/>
      <c r="AI42" s="1"/>
      <c r="AJ42" s="1"/>
    </row>
    <row r="43" spans="1:36" x14ac:dyDescent="0.25">
      <c r="A43" s="216"/>
      <c r="B43" s="384"/>
      <c r="C43" s="384"/>
      <c r="D43" s="384"/>
      <c r="E43" s="384"/>
      <c r="F43" s="384"/>
      <c r="G43" s="384"/>
      <c r="H43" s="384"/>
      <c r="I43" s="384"/>
      <c r="J43" s="384"/>
      <c r="K43" s="384"/>
      <c r="L43" s="384"/>
      <c r="M43" s="217"/>
      <c r="N43" s="217"/>
      <c r="O43" s="217"/>
      <c r="P43" s="217"/>
      <c r="Q43" s="217"/>
      <c r="R43" s="217"/>
      <c r="S43" s="217"/>
      <c r="T43" s="217"/>
      <c r="U43" s="217"/>
      <c r="V43" s="217"/>
      <c r="W43" s="217"/>
      <c r="X43" s="217"/>
      <c r="Y43" s="217"/>
      <c r="Z43" s="217"/>
      <c r="AA43" s="217"/>
      <c r="AB43" s="217"/>
      <c r="AC43" s="217"/>
      <c r="AD43" s="218"/>
      <c r="AE43" s="1"/>
      <c r="AF43" s="1"/>
      <c r="AG43" s="1"/>
      <c r="AH43" s="1"/>
      <c r="AI43" s="1"/>
      <c r="AJ43" s="1"/>
    </row>
    <row r="44" spans="1:36" x14ac:dyDescent="0.25">
      <c r="A44" s="219"/>
      <c r="B44" s="385"/>
      <c r="C44" s="385"/>
      <c r="D44" s="385"/>
      <c r="E44" s="385"/>
      <c r="F44" s="385"/>
      <c r="G44" s="385"/>
      <c r="H44" s="385"/>
      <c r="I44" s="385"/>
      <c r="J44" s="385"/>
      <c r="K44" s="385"/>
      <c r="L44" s="385"/>
      <c r="M44" s="220"/>
      <c r="N44" s="220"/>
      <c r="O44" s="220"/>
      <c r="P44" s="220"/>
      <c r="Q44" s="220"/>
      <c r="R44" s="220"/>
      <c r="S44" s="220"/>
      <c r="T44" s="220"/>
      <c r="U44" s="220"/>
      <c r="V44" s="220"/>
      <c r="W44" s="220"/>
      <c r="X44" s="220"/>
      <c r="Y44" s="220"/>
      <c r="Z44" s="220"/>
      <c r="AA44" s="220"/>
      <c r="AB44" s="220"/>
      <c r="AC44" s="220"/>
      <c r="AD44" s="221"/>
      <c r="AE44" s="1"/>
      <c r="AF44" s="1"/>
      <c r="AG44" s="1"/>
      <c r="AH44" s="1"/>
      <c r="AI44" s="1"/>
      <c r="AJ44" s="1"/>
    </row>
    <row r="45" spans="1:36" x14ac:dyDescent="0.25">
      <c r="A45" s="226"/>
      <c r="B45" s="405"/>
      <c r="C45" s="405"/>
      <c r="D45" s="405"/>
      <c r="E45" s="405"/>
      <c r="F45" s="405"/>
      <c r="G45" s="405"/>
      <c r="H45" s="405"/>
      <c r="I45" s="405"/>
      <c r="J45" s="405"/>
      <c r="K45" s="405"/>
      <c r="L45" s="405"/>
      <c r="M45" s="222"/>
      <c r="N45" s="222"/>
      <c r="O45" s="222"/>
      <c r="P45" s="222"/>
      <c r="Q45" s="222"/>
      <c r="R45" s="222"/>
      <c r="S45" s="222"/>
      <c r="T45" s="222"/>
      <c r="U45" s="222"/>
      <c r="V45" s="222"/>
      <c r="W45" s="222"/>
      <c r="X45" s="222"/>
      <c r="Y45" s="222"/>
      <c r="Z45" s="222"/>
      <c r="AA45" s="222"/>
      <c r="AB45" s="222"/>
      <c r="AC45" s="222"/>
      <c r="AD45" s="227"/>
      <c r="AE45" s="1"/>
      <c r="AF45" s="1"/>
      <c r="AG45" s="1"/>
      <c r="AH45" s="1"/>
      <c r="AI45" s="1"/>
      <c r="AJ45" s="1"/>
    </row>
    <row r="46" spans="1:36" x14ac:dyDescent="0.25">
      <c r="A46" s="228"/>
      <c r="B46" s="406"/>
      <c r="C46" s="406"/>
      <c r="D46" s="406"/>
      <c r="E46" s="406"/>
      <c r="F46" s="406"/>
      <c r="G46" s="406"/>
      <c r="H46" s="406"/>
      <c r="I46" s="406"/>
      <c r="J46" s="406"/>
      <c r="K46" s="406"/>
      <c r="L46" s="406"/>
      <c r="M46" s="223"/>
      <c r="N46" s="223"/>
      <c r="O46" s="223"/>
      <c r="P46" s="223"/>
      <c r="Q46" s="223"/>
      <c r="R46" s="223"/>
      <c r="S46" s="223"/>
      <c r="T46" s="223"/>
      <c r="U46" s="223"/>
      <c r="V46" s="223"/>
      <c r="W46" s="223"/>
      <c r="X46" s="223"/>
      <c r="Y46" s="223"/>
      <c r="Z46" s="223"/>
      <c r="AA46" s="223"/>
      <c r="AB46" s="223"/>
      <c r="AC46" s="223"/>
      <c r="AD46" s="229"/>
      <c r="AE46" s="1"/>
      <c r="AF46" s="1"/>
      <c r="AG46" s="1"/>
      <c r="AH46" s="1"/>
      <c r="AI46" s="1"/>
      <c r="AJ46" s="1"/>
    </row>
    <row r="47" spans="1:36" x14ac:dyDescent="0.25">
      <c r="A47" s="230"/>
      <c r="B47" s="378"/>
      <c r="C47" s="378"/>
      <c r="D47" s="378"/>
      <c r="E47" s="378"/>
      <c r="F47" s="378"/>
      <c r="G47" s="378"/>
      <c r="H47" s="378"/>
      <c r="I47" s="378"/>
      <c r="J47" s="378"/>
      <c r="K47" s="378"/>
      <c r="L47" s="378"/>
      <c r="M47" s="224"/>
      <c r="N47" s="224"/>
      <c r="O47" s="224"/>
      <c r="P47" s="224"/>
      <c r="Q47" s="224"/>
      <c r="R47" s="224"/>
      <c r="S47" s="224"/>
      <c r="T47" s="224"/>
      <c r="U47" s="224"/>
      <c r="V47" s="224"/>
      <c r="W47" s="224"/>
      <c r="X47" s="224"/>
      <c r="Y47" s="224"/>
      <c r="Z47" s="224"/>
      <c r="AA47" s="224"/>
      <c r="AB47" s="224"/>
      <c r="AC47" s="224"/>
      <c r="AD47" s="231"/>
      <c r="AE47" s="1"/>
      <c r="AF47" s="1"/>
      <c r="AG47" s="1"/>
      <c r="AH47" s="1"/>
      <c r="AI47" s="1"/>
      <c r="AJ47" s="1"/>
    </row>
    <row r="48" spans="1:36" x14ac:dyDescent="0.25">
      <c r="A48" s="232"/>
      <c r="B48" s="379"/>
      <c r="C48" s="379"/>
      <c r="D48" s="379"/>
      <c r="E48" s="379"/>
      <c r="F48" s="379"/>
      <c r="G48" s="379"/>
      <c r="H48" s="379"/>
      <c r="I48" s="379"/>
      <c r="J48" s="379"/>
      <c r="K48" s="379"/>
      <c r="L48" s="379"/>
      <c r="M48" s="225"/>
      <c r="N48" s="225"/>
      <c r="O48" s="225"/>
      <c r="P48" s="225"/>
      <c r="Q48" s="225"/>
      <c r="R48" s="225"/>
      <c r="S48" s="225"/>
      <c r="T48" s="225"/>
      <c r="U48" s="225"/>
      <c r="V48" s="225"/>
      <c r="W48" s="225"/>
      <c r="X48" s="225"/>
      <c r="Y48" s="225"/>
      <c r="Z48" s="225"/>
      <c r="AA48" s="225"/>
      <c r="AB48" s="225"/>
      <c r="AC48" s="225"/>
      <c r="AD48" s="233"/>
      <c r="AE48" s="1"/>
      <c r="AF48" s="1"/>
      <c r="AG48" s="1"/>
      <c r="AH48" s="1"/>
      <c r="AI48" s="1"/>
      <c r="AJ48" s="1"/>
    </row>
    <row r="49" spans="1:36" x14ac:dyDescent="0.25">
      <c r="A49" s="257"/>
      <c r="B49" s="258"/>
      <c r="C49" s="258"/>
      <c r="D49" s="258"/>
      <c r="E49" s="258"/>
      <c r="F49" s="258"/>
      <c r="G49" s="258"/>
      <c r="H49" s="258"/>
      <c r="I49" s="258"/>
      <c r="J49" s="258"/>
      <c r="K49" s="258"/>
      <c r="L49" s="258"/>
      <c r="M49" s="258"/>
      <c r="N49" s="258"/>
      <c r="O49" s="258"/>
      <c r="P49" s="258"/>
      <c r="Q49" s="258"/>
      <c r="R49" s="258"/>
      <c r="S49" s="258"/>
      <c r="T49" s="258"/>
      <c r="U49" s="258"/>
      <c r="V49" s="258"/>
      <c r="W49" s="258"/>
      <c r="X49" s="258"/>
      <c r="Y49" s="258"/>
      <c r="Z49" s="258"/>
      <c r="AA49" s="258"/>
      <c r="AB49" s="258"/>
      <c r="AC49" s="258"/>
      <c r="AD49" s="259"/>
      <c r="AE49" s="1"/>
      <c r="AF49" s="1"/>
      <c r="AG49" s="1"/>
      <c r="AH49" s="1"/>
      <c r="AI49" s="1"/>
      <c r="AJ49" s="1"/>
    </row>
    <row r="50" spans="1:36" ht="15.75" thickBot="1" x14ac:dyDescent="0.3">
      <c r="A50" s="260"/>
      <c r="B50" s="261"/>
      <c r="C50" s="261"/>
      <c r="D50" s="261"/>
      <c r="E50" s="261"/>
      <c r="F50" s="261"/>
      <c r="G50" s="261"/>
      <c r="H50" s="261"/>
      <c r="I50" s="261"/>
      <c r="J50" s="261"/>
      <c r="K50" s="261"/>
      <c r="L50" s="261"/>
      <c r="M50" s="261"/>
      <c r="N50" s="261"/>
      <c r="O50" s="261"/>
      <c r="P50" s="261"/>
      <c r="Q50" s="261"/>
      <c r="R50" s="261"/>
      <c r="S50" s="261"/>
      <c r="T50" s="261"/>
      <c r="U50" s="261"/>
      <c r="V50" s="261"/>
      <c r="W50" s="261"/>
      <c r="X50" s="261"/>
      <c r="Y50" s="261"/>
      <c r="Z50" s="261"/>
      <c r="AA50" s="261"/>
      <c r="AB50" s="261"/>
      <c r="AC50" s="261"/>
      <c r="AD50" s="262"/>
      <c r="AE50" s="1"/>
      <c r="AF50" s="1"/>
      <c r="AG50" s="1"/>
      <c r="AH50" s="1"/>
      <c r="AI50" s="1"/>
      <c r="AJ50" s="1"/>
    </row>
    <row r="51" spans="1:36" ht="19.899999999999999" customHeight="1" x14ac:dyDescent="0.25">
      <c r="A51" s="314"/>
      <c r="B51" s="314"/>
      <c r="C51" s="31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9"/>
    </row>
    <row r="52" spans="1:36" ht="19.899999999999999" customHeight="1" x14ac:dyDescent="0.25">
      <c r="A52" s="314"/>
      <c r="B52" s="314"/>
      <c r="C52" s="314"/>
      <c r="D52" s="314"/>
      <c r="E52" s="314"/>
      <c r="F52" s="314"/>
      <c r="G52" s="314"/>
      <c r="H52" s="314"/>
      <c r="I52" s="314"/>
      <c r="J52" s="314"/>
      <c r="K52" s="314"/>
      <c r="L52" s="314"/>
      <c r="M52" s="314"/>
      <c r="N52" s="314"/>
      <c r="O52" s="314"/>
      <c r="P52" s="314"/>
      <c r="Q52" s="314"/>
      <c r="R52" s="314"/>
      <c r="S52" s="314"/>
      <c r="T52" s="314"/>
      <c r="U52" s="314"/>
      <c r="V52" s="314"/>
      <c r="W52" s="314"/>
      <c r="X52" s="314"/>
      <c r="Y52" s="314"/>
      <c r="Z52" s="314"/>
      <c r="AA52" s="314"/>
      <c r="AB52" s="314"/>
      <c r="AC52" s="314"/>
      <c r="AD52" s="314"/>
    </row>
    <row r="53" spans="1:36" ht="19.899999999999999" customHeight="1" x14ac:dyDescent="0.25">
      <c r="A53" s="299"/>
      <c r="B53" s="299"/>
      <c r="C53" s="299"/>
      <c r="D53" s="299"/>
      <c r="E53" s="299"/>
      <c r="F53" s="299"/>
      <c r="G53" s="299"/>
      <c r="H53" s="299"/>
      <c r="I53" s="299"/>
      <c r="J53" s="299"/>
      <c r="K53" s="299"/>
      <c r="L53" s="299"/>
      <c r="M53" s="299"/>
      <c r="N53" s="299"/>
      <c r="O53" s="299"/>
      <c r="P53" s="299"/>
      <c r="Q53" s="299"/>
      <c r="R53" s="299"/>
      <c r="S53" s="299"/>
      <c r="T53" s="299"/>
      <c r="U53" s="299"/>
      <c r="V53" s="299"/>
      <c r="W53" s="299"/>
      <c r="X53" s="299"/>
      <c r="Y53" s="299"/>
      <c r="Z53" s="299"/>
      <c r="AA53" s="299"/>
      <c r="AB53" s="299"/>
      <c r="AC53" s="299"/>
      <c r="AD53" s="299"/>
    </row>
    <row r="54" spans="1:36" ht="19.899999999999999" customHeight="1" x14ac:dyDescent="0.25">
      <c r="A54" s="300"/>
      <c r="B54" s="300"/>
      <c r="C54" s="300"/>
      <c r="D54" s="300"/>
      <c r="E54" s="300"/>
      <c r="F54" s="300"/>
      <c r="G54" s="300"/>
      <c r="H54" s="300"/>
      <c r="I54" s="300"/>
      <c r="J54" s="300"/>
      <c r="K54" s="300"/>
      <c r="L54" s="300"/>
      <c r="M54" s="300"/>
      <c r="N54" s="300"/>
      <c r="O54" s="300"/>
      <c r="P54" s="300"/>
      <c r="Q54" s="300"/>
      <c r="R54" s="300"/>
      <c r="S54" s="300"/>
      <c r="T54" s="300"/>
      <c r="U54" s="300"/>
      <c r="V54" s="300"/>
      <c r="W54" s="300"/>
      <c r="X54" s="300"/>
      <c r="Y54" s="300"/>
      <c r="Z54" s="300"/>
      <c r="AA54" s="300"/>
      <c r="AB54" s="300"/>
      <c r="AC54" s="300"/>
      <c r="AD54" s="300"/>
    </row>
    <row r="55" spans="1:36" ht="19.899999999999999" customHeight="1" x14ac:dyDescent="0.25">
      <c r="A55" s="301"/>
      <c r="B55" s="301"/>
      <c r="C55" s="301"/>
      <c r="D55" s="301"/>
      <c r="E55" s="301"/>
      <c r="F55" s="301"/>
      <c r="G55" s="301"/>
      <c r="H55" s="301"/>
      <c r="I55" s="301"/>
      <c r="J55" s="301"/>
      <c r="K55" s="301"/>
      <c r="L55" s="301"/>
      <c r="M55" s="301"/>
      <c r="N55" s="301"/>
      <c r="O55" s="301"/>
      <c r="P55" s="301"/>
      <c r="Q55" s="301"/>
      <c r="R55" s="301"/>
      <c r="S55" s="301"/>
      <c r="T55" s="301"/>
      <c r="U55" s="301"/>
      <c r="V55" s="301"/>
      <c r="W55" s="301"/>
      <c r="X55" s="301"/>
      <c r="Y55" s="301"/>
      <c r="Z55" s="301"/>
      <c r="AA55" s="301"/>
      <c r="AB55" s="301"/>
      <c r="AC55" s="301"/>
      <c r="AD55" s="301"/>
    </row>
    <row r="56" spans="1:36" ht="19.899999999999999" customHeight="1" x14ac:dyDescent="0.25">
      <c r="A56" s="302"/>
      <c r="B56" s="302"/>
      <c r="C56" s="302"/>
      <c r="D56" s="302"/>
      <c r="E56" s="302"/>
      <c r="F56" s="302"/>
      <c r="G56" s="302"/>
      <c r="H56" s="302"/>
      <c r="I56" s="302"/>
      <c r="J56" s="302"/>
      <c r="K56" s="302"/>
      <c r="L56" s="302"/>
      <c r="M56" s="302"/>
      <c r="N56" s="302"/>
      <c r="O56" s="302"/>
      <c r="P56" s="302"/>
      <c r="Q56" s="302"/>
      <c r="R56" s="302"/>
      <c r="S56" s="302"/>
      <c r="T56" s="302"/>
      <c r="U56" s="302"/>
      <c r="V56" s="302"/>
      <c r="W56" s="302"/>
      <c r="X56" s="302"/>
      <c r="Y56" s="302"/>
      <c r="Z56" s="302"/>
      <c r="AA56" s="302"/>
      <c r="AB56" s="302"/>
      <c r="AC56" s="302"/>
      <c r="AD56" s="302"/>
    </row>
    <row r="57" spans="1:36" ht="19.899999999999999" customHeight="1" x14ac:dyDescent="0.25">
      <c r="A57" s="303"/>
      <c r="B57" s="303"/>
      <c r="C57" s="303"/>
      <c r="D57" s="303"/>
      <c r="E57" s="303"/>
      <c r="F57" s="303"/>
      <c r="G57" s="303"/>
      <c r="H57" s="303"/>
      <c r="I57" s="303"/>
      <c r="J57" s="303"/>
      <c r="K57" s="303"/>
      <c r="L57" s="303"/>
      <c r="M57" s="303"/>
      <c r="N57" s="303"/>
      <c r="O57" s="303"/>
      <c r="P57" s="303"/>
      <c r="Q57" s="303"/>
      <c r="R57" s="303"/>
      <c r="S57" s="303"/>
      <c r="T57" s="303"/>
      <c r="U57" s="303"/>
      <c r="V57" s="303"/>
      <c r="W57" s="303"/>
      <c r="X57" s="303"/>
      <c r="Y57" s="303"/>
      <c r="Z57" s="303"/>
      <c r="AA57" s="303"/>
      <c r="AB57" s="303"/>
      <c r="AC57" s="303"/>
      <c r="AD57" s="303"/>
    </row>
    <row r="58" spans="1:36" ht="19.899999999999999" customHeight="1" x14ac:dyDescent="0.25">
      <c r="A58" s="304"/>
      <c r="B58" s="304"/>
      <c r="C58" s="304"/>
      <c r="D58" s="304"/>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row>
    <row r="59" spans="1:36" ht="19.899999999999999" customHeight="1" x14ac:dyDescent="0.25">
      <c r="A59" s="305"/>
      <c r="B59" s="305"/>
      <c r="C59" s="305"/>
      <c r="D59" s="305"/>
      <c r="E59" s="305"/>
      <c r="F59" s="305"/>
      <c r="G59" s="305"/>
      <c r="H59" s="305"/>
      <c r="I59" s="305"/>
      <c r="J59" s="305"/>
      <c r="K59" s="305"/>
      <c r="L59" s="305"/>
      <c r="M59" s="305"/>
      <c r="N59" s="305"/>
      <c r="O59" s="305"/>
      <c r="P59" s="305"/>
      <c r="Q59" s="305"/>
      <c r="R59" s="305"/>
      <c r="S59" s="305"/>
      <c r="T59" s="305"/>
      <c r="U59" s="305"/>
      <c r="V59" s="305"/>
      <c r="W59" s="305"/>
      <c r="X59" s="305"/>
      <c r="Y59" s="305"/>
      <c r="Z59" s="305"/>
      <c r="AA59" s="305"/>
      <c r="AB59" s="305"/>
      <c r="AC59" s="305"/>
      <c r="AD59" s="305"/>
    </row>
    <row r="60" spans="1:36" ht="19.899999999999999" customHeight="1" x14ac:dyDescent="0.25">
      <c r="A60" s="306"/>
      <c r="B60" s="306"/>
      <c r="C60" s="306"/>
      <c r="D60" s="306"/>
      <c r="E60" s="306"/>
      <c r="F60" s="306"/>
      <c r="G60" s="30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row>
    <row r="61" spans="1:36" ht="19.899999999999999" customHeight="1" x14ac:dyDescent="0.25">
      <c r="A61" s="307"/>
      <c r="B61" s="307"/>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7"/>
      <c r="AD61" s="307"/>
    </row>
    <row r="62" spans="1:36" ht="19.899999999999999" customHeight="1" x14ac:dyDescent="0.25">
      <c r="A62" s="308"/>
      <c r="B62" s="308"/>
      <c r="C62" s="308"/>
      <c r="D62" s="308"/>
      <c r="E62" s="308"/>
      <c r="F62" s="308"/>
      <c r="G62" s="308"/>
      <c r="H62" s="308"/>
      <c r="I62" s="308"/>
      <c r="J62" s="308"/>
      <c r="K62" s="308"/>
      <c r="L62" s="308"/>
      <c r="M62" s="308"/>
      <c r="N62" s="308"/>
      <c r="O62" s="308"/>
      <c r="P62" s="308"/>
      <c r="Q62" s="308"/>
      <c r="R62" s="308"/>
      <c r="S62" s="308"/>
      <c r="T62" s="308"/>
      <c r="U62" s="308"/>
      <c r="V62" s="308"/>
      <c r="W62" s="308"/>
      <c r="X62" s="308"/>
      <c r="Y62" s="308"/>
      <c r="Z62" s="308"/>
      <c r="AA62" s="308"/>
      <c r="AB62" s="308"/>
      <c r="AC62" s="308"/>
      <c r="AD62" s="308"/>
    </row>
    <row r="63" spans="1:36" ht="19.899999999999999" customHeight="1" x14ac:dyDescent="0.25">
      <c r="A63" s="309"/>
      <c r="B63" s="309"/>
      <c r="C63" s="309"/>
      <c r="D63" s="309"/>
      <c r="E63" s="309"/>
      <c r="F63" s="309"/>
      <c r="G63" s="309"/>
      <c r="H63" s="309"/>
      <c r="I63" s="309"/>
      <c r="J63" s="309"/>
      <c r="K63" s="309"/>
      <c r="L63" s="309"/>
      <c r="M63" s="309"/>
      <c r="N63" s="309"/>
      <c r="O63" s="309"/>
      <c r="P63" s="309"/>
      <c r="Q63" s="309"/>
      <c r="R63" s="309"/>
      <c r="S63" s="309"/>
      <c r="T63" s="309"/>
      <c r="U63" s="309"/>
      <c r="V63" s="309"/>
      <c r="W63" s="309"/>
      <c r="X63" s="309"/>
      <c r="Y63" s="309"/>
      <c r="Z63" s="309"/>
      <c r="AA63" s="309"/>
      <c r="AB63" s="309"/>
      <c r="AC63" s="309"/>
      <c r="AD63" s="309"/>
    </row>
    <row r="64" spans="1:36" ht="19.899999999999999" customHeight="1" x14ac:dyDescent="0.25">
      <c r="A64" s="310"/>
      <c r="B64" s="310"/>
      <c r="C64" s="310"/>
      <c r="D64" s="310"/>
      <c r="E64" s="310"/>
      <c r="F64" s="310"/>
      <c r="G64" s="310"/>
      <c r="H64" s="310"/>
      <c r="I64" s="310"/>
      <c r="J64" s="310"/>
      <c r="K64" s="310"/>
      <c r="L64" s="310"/>
      <c r="M64" s="310"/>
      <c r="N64" s="310"/>
      <c r="O64" s="310"/>
      <c r="P64" s="310"/>
      <c r="Q64" s="310"/>
      <c r="R64" s="310"/>
      <c r="S64" s="310"/>
      <c r="T64" s="310"/>
      <c r="U64" s="310"/>
      <c r="V64" s="310"/>
      <c r="W64" s="310"/>
      <c r="X64" s="310"/>
      <c r="Y64" s="310"/>
      <c r="Z64" s="310"/>
      <c r="AA64" s="310"/>
      <c r="AB64" s="310"/>
      <c r="AC64" s="310"/>
      <c r="AD64" s="310"/>
    </row>
    <row r="65" spans="1:30" ht="19.899999999999999" customHeight="1" x14ac:dyDescent="0.25">
      <c r="A65" s="311"/>
      <c r="B65" s="311"/>
      <c r="C65" s="311"/>
      <c r="D65" s="311"/>
      <c r="E65" s="311"/>
      <c r="F65" s="311"/>
      <c r="G65" s="311"/>
      <c r="H65" s="311"/>
      <c r="I65" s="311"/>
      <c r="J65" s="311"/>
      <c r="K65" s="311"/>
      <c r="L65" s="311"/>
      <c r="M65" s="311"/>
      <c r="N65" s="311"/>
      <c r="O65" s="311"/>
      <c r="P65" s="311"/>
      <c r="Q65" s="311"/>
      <c r="R65" s="311"/>
      <c r="S65" s="311"/>
      <c r="T65" s="311"/>
      <c r="U65" s="311"/>
      <c r="V65" s="311"/>
      <c r="W65" s="311"/>
      <c r="X65" s="311"/>
      <c r="Y65" s="311"/>
      <c r="Z65" s="311"/>
      <c r="AA65" s="311"/>
      <c r="AB65" s="311"/>
      <c r="AC65" s="311"/>
      <c r="AD65" s="311"/>
    </row>
    <row r="66" spans="1:30" ht="19.899999999999999" customHeight="1" x14ac:dyDescent="0.25">
      <c r="A66" s="312"/>
      <c r="B66" s="312"/>
      <c r="C66" s="312"/>
      <c r="D66" s="312"/>
      <c r="E66" s="312"/>
      <c r="F66" s="312"/>
      <c r="G66" s="312"/>
      <c r="H66" s="312"/>
      <c r="I66" s="312"/>
      <c r="J66" s="312"/>
      <c r="K66" s="312"/>
      <c r="L66" s="312"/>
      <c r="M66" s="312"/>
      <c r="N66" s="312"/>
      <c r="O66" s="312"/>
      <c r="P66" s="312"/>
      <c r="Q66" s="312"/>
      <c r="R66" s="312"/>
      <c r="S66" s="312"/>
      <c r="T66" s="312"/>
      <c r="U66" s="312"/>
      <c r="V66" s="312"/>
      <c r="W66" s="312"/>
      <c r="X66" s="312"/>
      <c r="Y66" s="312"/>
      <c r="Z66" s="312"/>
      <c r="AA66" s="312"/>
      <c r="AB66" s="312"/>
      <c r="AC66" s="312"/>
      <c r="AD66" s="312"/>
    </row>
    <row r="67" spans="1:30" ht="19.899999999999999" customHeight="1" x14ac:dyDescent="0.25">
      <c r="A67" s="313"/>
      <c r="B67" s="313"/>
      <c r="C67" s="313"/>
      <c r="D67" s="313"/>
      <c r="E67" s="313"/>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row>
  </sheetData>
  <sheetProtection algorithmName="SHA-512" hashValue="VSbMj6AmydcHF8v0KSij+u4TKmY7fM5dBJCCuran9hFpM6TQqNdBHWAejflQMRxZOph6knjIlAlYSN0xVG2gnQ==" saltValue="AWhbC2it+wWZaXzvx1VEkg==" spinCount="100000" sheet="1" objects="1" scenarios="1" selectLockedCells="1"/>
  <mergeCells count="108">
    <mergeCell ref="R3:V3"/>
    <mergeCell ref="E3:I3"/>
    <mergeCell ref="O4:Y4"/>
    <mergeCell ref="O5:Y5"/>
    <mergeCell ref="O6:Y6"/>
    <mergeCell ref="O7:Y7"/>
    <mergeCell ref="B4:L4"/>
    <mergeCell ref="B5:L5"/>
    <mergeCell ref="B6:L6"/>
    <mergeCell ref="B7:L7"/>
    <mergeCell ref="O34:Q34"/>
    <mergeCell ref="O35:Q35"/>
    <mergeCell ref="O17:Y17"/>
    <mergeCell ref="O19:Q19"/>
    <mergeCell ref="S19:U19"/>
    <mergeCell ref="S20:U20"/>
    <mergeCell ref="S21:U21"/>
    <mergeCell ref="S22:U22"/>
    <mergeCell ref="S23:U23"/>
    <mergeCell ref="S24:U24"/>
    <mergeCell ref="O28:Q28"/>
    <mergeCell ref="O29:Q29"/>
    <mergeCell ref="O30:Q30"/>
    <mergeCell ref="O31:Q31"/>
    <mergeCell ref="O32:Q32"/>
    <mergeCell ref="O33:Q33"/>
    <mergeCell ref="O22:Q22"/>
    <mergeCell ref="O23:Q23"/>
    <mergeCell ref="O24:Q24"/>
    <mergeCell ref="O25:Q25"/>
    <mergeCell ref="O26:Q26"/>
    <mergeCell ref="O27:Q27"/>
    <mergeCell ref="O18:Y18"/>
    <mergeCell ref="O20:Q20"/>
    <mergeCell ref="S33:U33"/>
    <mergeCell ref="S34:U34"/>
    <mergeCell ref="S35:U35"/>
    <mergeCell ref="W19:Y19"/>
    <mergeCell ref="W20:Y20"/>
    <mergeCell ref="W21:Y21"/>
    <mergeCell ref="W22:Y22"/>
    <mergeCell ref="W23:Y23"/>
    <mergeCell ref="S25:U25"/>
    <mergeCell ref="S26:U26"/>
    <mergeCell ref="S27:U27"/>
    <mergeCell ref="S28:U28"/>
    <mergeCell ref="S29:U29"/>
    <mergeCell ref="S30:U30"/>
    <mergeCell ref="W33:Y33"/>
    <mergeCell ref="W34:Y34"/>
    <mergeCell ref="W35:Y35"/>
    <mergeCell ref="W24:Y24"/>
    <mergeCell ref="W25:Y25"/>
    <mergeCell ref="W26:Y26"/>
    <mergeCell ref="W27:Y27"/>
    <mergeCell ref="W28:Y28"/>
    <mergeCell ref="W29:Y29"/>
    <mergeCell ref="B8:L8"/>
    <mergeCell ref="B9:L9"/>
    <mergeCell ref="B10:L10"/>
    <mergeCell ref="B11:L11"/>
    <mergeCell ref="B12:L12"/>
    <mergeCell ref="B13:L13"/>
    <mergeCell ref="W30:Y30"/>
    <mergeCell ref="W31:Y31"/>
    <mergeCell ref="W32:Y32"/>
    <mergeCell ref="S31:U31"/>
    <mergeCell ref="S32:U32"/>
    <mergeCell ref="O8:Y8"/>
    <mergeCell ref="O9:Y9"/>
    <mergeCell ref="O10:Y10"/>
    <mergeCell ref="O21:Q21"/>
    <mergeCell ref="O12:Y12"/>
    <mergeCell ref="O14:Y14"/>
    <mergeCell ref="B20:L20"/>
    <mergeCell ref="B21:L21"/>
    <mergeCell ref="B22:L22"/>
    <mergeCell ref="B23:L23"/>
    <mergeCell ref="B24:L24"/>
    <mergeCell ref="B25:L25"/>
    <mergeCell ref="B14:L14"/>
    <mergeCell ref="B26:L26"/>
    <mergeCell ref="B27:L27"/>
    <mergeCell ref="B28:L28"/>
    <mergeCell ref="B29:L29"/>
    <mergeCell ref="B30:L30"/>
    <mergeCell ref="B31:L31"/>
    <mergeCell ref="B45:L45"/>
    <mergeCell ref="B46:L46"/>
    <mergeCell ref="B15:L15"/>
    <mergeCell ref="B16:L16"/>
    <mergeCell ref="B17:L17"/>
    <mergeCell ref="B18:L18"/>
    <mergeCell ref="B32:L32"/>
    <mergeCell ref="B33:L33"/>
    <mergeCell ref="B34:L34"/>
    <mergeCell ref="B35:L35"/>
    <mergeCell ref="B37:L37"/>
    <mergeCell ref="B19:L19"/>
    <mergeCell ref="B47:L47"/>
    <mergeCell ref="B48:L48"/>
    <mergeCell ref="B39:L39"/>
    <mergeCell ref="B40:L40"/>
    <mergeCell ref="B41:L41"/>
    <mergeCell ref="B42:L42"/>
    <mergeCell ref="B43:L43"/>
    <mergeCell ref="B44:L44"/>
    <mergeCell ref="B38:L38"/>
  </mergeCells>
  <hyperlinks>
    <hyperlink ref="O4:Y4" r:id="rId1" display="Rocky Mountain Development Council"/>
    <hyperlink ref="O6:Y6" r:id="rId2" display="Energy Star Degree Days Calculator"/>
    <hyperlink ref="O8:Y8" r:id="rId3" display="EIA Residential Energy Consumption Survey (2015)"/>
    <hyperlink ref="S27:U27" r:id="rId4" display="Montana"/>
    <hyperlink ref="W26:Y26" r:id="rId5" display="Tennessee"/>
    <hyperlink ref="O19:Q19" r:id="rId6" display="Alabama"/>
    <hyperlink ref="O21:Q21" r:id="rId7" display="Arizona"/>
    <hyperlink ref="O22:Q22" r:id="rId8" display="Arkansas"/>
    <hyperlink ref="O23:Q23" r:id="rId9" display="California"/>
    <hyperlink ref="O24:Q24" r:id="rId10" display="Colorado"/>
    <hyperlink ref="O10:Y10" r:id="rId11" display="Energy OutWest"/>
    <hyperlink ref="O12:Y12" r:id="rId12" display="NASCSP: National Association For State Community Services Programs"/>
    <hyperlink ref="O14:Y14" r:id="rId13" display="Saturn Resource Management"/>
    <hyperlink ref="O25:Q25" r:id="rId14" display="Connecticut"/>
    <hyperlink ref="O26:Q26" r:id="rId15" display="Delaware"/>
    <hyperlink ref="O28:Q28" r:id="rId16" display="Georgia"/>
    <hyperlink ref="O29:Q29" r:id="rId17" display="Hawaii"/>
    <hyperlink ref="O30:Q30" r:id="rId18" display="Idaho"/>
    <hyperlink ref="W21:Y21" r:id="rId19" display="Oregon"/>
    <hyperlink ref="W28:Y28" r:id="rId20" display="Utah"/>
    <hyperlink ref="O31:Q31" r:id="rId21" display="Illinois"/>
    <hyperlink ref="O32:Q32" r:id="rId22" display="Indiana"/>
    <hyperlink ref="O33:Q33" r:id="rId23" display="Iowa"/>
    <hyperlink ref="W25:Y25" r:id="rId24" display="South Dekota"/>
    <hyperlink ref="S35:U35" r:id="rId25" display="North Dekota"/>
    <hyperlink ref="S28:U28" r:id="rId26" display="Nebraska"/>
    <hyperlink ref="S26:U26" r:id="rId27" display="Missouri"/>
    <hyperlink ref="S24:U24" r:id="rId28" display="Minnesota"/>
    <hyperlink ref="O34:Q34" r:id="rId29" display="Kansas"/>
    <hyperlink ref="O35:Q35" r:id="rId30" display="Kentucky"/>
    <hyperlink ref="S19:U19" r:id="rId31" display="Louisiana"/>
    <hyperlink ref="S20:U20" r:id="rId32" display="Maine"/>
    <hyperlink ref="S21:U21" r:id="rId33" display="Maryland"/>
    <hyperlink ref="S22:U22" r:id="rId34" display="Massachusetts"/>
    <hyperlink ref="S23:U23" r:id="rId35" display="Michigan"/>
    <hyperlink ref="S25:U25" r:id="rId36" display="Mississippi"/>
    <hyperlink ref="S29:U29" r:id="rId37" display="Nevada"/>
    <hyperlink ref="S31:U31" r:id="rId38" display="New Jersey"/>
    <hyperlink ref="S32:U32" r:id="rId39" display="New Mexico"/>
    <hyperlink ref="S33:U33" r:id="rId40" display="New York"/>
    <hyperlink ref="S34:U34" r:id="rId41" display="North Carolina"/>
  </hyperlinks>
  <pageMargins left="0.7" right="0.7" top="0.75" bottom="0.75" header="0.3" footer="0.3"/>
  <drawing r:id="rId42"/>
  <legacyDrawing r:id="rId4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AJ66"/>
  <sheetViews>
    <sheetView zoomScaleNormal="100" workbookViewId="0">
      <selection sqref="A1:XFD1048576"/>
    </sheetView>
  </sheetViews>
  <sheetFormatPr defaultRowHeight="15" x14ac:dyDescent="0.25"/>
  <sheetData>
    <row r="1" spans="1:36" ht="18" customHeight="1" x14ac:dyDescent="0.25">
      <c r="A1" s="67"/>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9"/>
      <c r="AE1" s="68"/>
      <c r="AF1" s="68"/>
      <c r="AG1" s="68"/>
      <c r="AH1" s="68"/>
      <c r="AI1" s="68"/>
      <c r="AJ1" s="68"/>
    </row>
    <row r="2" spans="1:36" ht="18" customHeight="1" thickBot="1" x14ac:dyDescent="0.3">
      <c r="A2" s="70"/>
      <c r="B2" s="22"/>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71"/>
      <c r="AE2" s="22"/>
      <c r="AF2" s="22"/>
      <c r="AG2" s="22"/>
      <c r="AH2" s="22"/>
      <c r="AI2" s="22"/>
      <c r="AJ2" s="22"/>
    </row>
    <row r="3" spans="1:36" ht="18" customHeight="1" x14ac:dyDescent="0.25">
      <c r="A3" s="72"/>
      <c r="B3" s="558" t="s">
        <v>65</v>
      </c>
      <c r="C3" s="559"/>
      <c r="D3" s="559"/>
      <c r="E3" s="559"/>
      <c r="F3" s="559"/>
      <c r="G3" s="559"/>
      <c r="H3" s="559"/>
      <c r="I3" s="559"/>
      <c r="J3" s="559"/>
      <c r="K3" s="559"/>
      <c r="L3" s="559"/>
      <c r="M3" s="560"/>
      <c r="N3" s="73"/>
      <c r="O3" s="73"/>
      <c r="P3" s="558" t="s">
        <v>73</v>
      </c>
      <c r="Q3" s="559"/>
      <c r="R3" s="559"/>
      <c r="S3" s="559"/>
      <c r="T3" s="559"/>
      <c r="U3" s="559"/>
      <c r="V3" s="559"/>
      <c r="W3" s="559"/>
      <c r="X3" s="559"/>
      <c r="Y3" s="559"/>
      <c r="Z3" s="559"/>
      <c r="AA3" s="560"/>
      <c r="AB3" s="73"/>
      <c r="AC3" s="73"/>
      <c r="AD3" s="74"/>
      <c r="AE3" s="73"/>
      <c r="AF3" s="73"/>
      <c r="AG3" s="73"/>
      <c r="AH3" s="73"/>
      <c r="AI3" s="73"/>
      <c r="AJ3" s="73"/>
    </row>
    <row r="4" spans="1:36" ht="18" customHeight="1" x14ac:dyDescent="0.25">
      <c r="A4" s="75"/>
      <c r="B4" s="75"/>
      <c r="C4" s="76"/>
      <c r="D4" s="76"/>
      <c r="E4" s="76"/>
      <c r="F4" s="76"/>
      <c r="G4" s="76"/>
      <c r="H4" s="76"/>
      <c r="I4" s="76"/>
      <c r="J4" s="76"/>
      <c r="K4" s="76"/>
      <c r="L4" s="76"/>
      <c r="M4" s="77"/>
      <c r="N4" s="76"/>
      <c r="O4" s="76"/>
      <c r="P4" s="615"/>
      <c r="Q4" s="616"/>
      <c r="R4" s="616"/>
      <c r="S4" s="616"/>
      <c r="T4" s="616"/>
      <c r="U4" s="616"/>
      <c r="V4" s="616"/>
      <c r="W4" s="616"/>
      <c r="X4" s="616"/>
      <c r="Y4" s="616"/>
      <c r="Z4" s="616"/>
      <c r="AA4" s="617"/>
      <c r="AB4" s="76"/>
      <c r="AC4" s="76"/>
      <c r="AD4" s="77"/>
      <c r="AE4" s="76"/>
      <c r="AF4" s="76"/>
      <c r="AG4" s="76"/>
      <c r="AH4" s="76"/>
      <c r="AI4" s="76"/>
      <c r="AJ4" s="76"/>
    </row>
    <row r="5" spans="1:36" ht="18" customHeight="1" x14ac:dyDescent="0.25">
      <c r="A5" s="78"/>
      <c r="B5" s="618" t="s">
        <v>69</v>
      </c>
      <c r="C5" s="619"/>
      <c r="D5" s="619"/>
      <c r="E5" s="619"/>
      <c r="F5" s="619"/>
      <c r="G5" s="619"/>
      <c r="H5" s="619"/>
      <c r="I5" s="619"/>
      <c r="J5" s="619"/>
      <c r="K5" s="619"/>
      <c r="L5" s="619"/>
      <c r="M5" s="620"/>
      <c r="N5" s="79"/>
      <c r="O5" s="79"/>
      <c r="P5" s="618" t="s">
        <v>79</v>
      </c>
      <c r="Q5" s="619"/>
      <c r="R5" s="619"/>
      <c r="S5" s="619"/>
      <c r="T5" s="619"/>
      <c r="U5" s="619"/>
      <c r="V5" s="619"/>
      <c r="W5" s="619"/>
      <c r="X5" s="619"/>
      <c r="Y5" s="619"/>
      <c r="Z5" s="619"/>
      <c r="AA5" s="620"/>
      <c r="AB5" s="79"/>
      <c r="AC5" s="79"/>
      <c r="AD5" s="80"/>
      <c r="AE5" s="79"/>
      <c r="AF5" s="79"/>
      <c r="AG5" s="79"/>
      <c r="AH5" s="79"/>
      <c r="AI5" s="79"/>
      <c r="AJ5" s="79"/>
    </row>
    <row r="6" spans="1:36" ht="18" customHeight="1" x14ac:dyDescent="0.25">
      <c r="A6" s="81"/>
      <c r="B6" s="621" t="s">
        <v>70</v>
      </c>
      <c r="C6" s="622"/>
      <c r="D6" s="622"/>
      <c r="E6" s="622"/>
      <c r="F6" s="622"/>
      <c r="G6" s="622"/>
      <c r="H6" s="622"/>
      <c r="I6" s="622"/>
      <c r="J6" s="622"/>
      <c r="K6" s="622"/>
      <c r="L6" s="622"/>
      <c r="M6" s="623"/>
      <c r="N6" s="82"/>
      <c r="O6" s="82"/>
      <c r="P6" s="621" t="s">
        <v>80</v>
      </c>
      <c r="Q6" s="622"/>
      <c r="R6" s="622"/>
      <c r="S6" s="622"/>
      <c r="T6" s="622"/>
      <c r="U6" s="622"/>
      <c r="V6" s="622"/>
      <c r="W6" s="622"/>
      <c r="X6" s="622"/>
      <c r="Y6" s="622"/>
      <c r="Z6" s="622"/>
      <c r="AA6" s="623"/>
      <c r="AB6" s="82"/>
      <c r="AC6" s="82"/>
      <c r="AD6" s="83"/>
      <c r="AE6" s="82"/>
      <c r="AF6" s="82"/>
      <c r="AG6" s="82"/>
      <c r="AH6" s="82"/>
      <c r="AI6" s="82"/>
      <c r="AJ6" s="82"/>
    </row>
    <row r="7" spans="1:36" ht="18" customHeight="1" x14ac:dyDescent="0.25">
      <c r="A7" s="84"/>
      <c r="B7" s="624"/>
      <c r="C7" s="625"/>
      <c r="D7" s="625"/>
      <c r="E7" s="625"/>
      <c r="F7" s="625"/>
      <c r="G7" s="625"/>
      <c r="H7" s="625"/>
      <c r="I7" s="625"/>
      <c r="J7" s="625"/>
      <c r="K7" s="625"/>
      <c r="L7" s="625"/>
      <c r="M7" s="626"/>
      <c r="N7" s="85"/>
      <c r="O7" s="85"/>
      <c r="P7" s="624" t="s">
        <v>182</v>
      </c>
      <c r="Q7" s="625"/>
      <c r="R7" s="625"/>
      <c r="S7" s="625"/>
      <c r="T7" s="625"/>
      <c r="U7" s="625"/>
      <c r="V7" s="625"/>
      <c r="W7" s="625"/>
      <c r="X7" s="625"/>
      <c r="Y7" s="625"/>
      <c r="Z7" s="625"/>
      <c r="AA7" s="626"/>
      <c r="AB7" s="85"/>
      <c r="AC7" s="85"/>
      <c r="AD7" s="86"/>
      <c r="AE7" s="85"/>
      <c r="AF7" s="85"/>
      <c r="AG7" s="85"/>
      <c r="AH7" s="85"/>
      <c r="AI7" s="85"/>
      <c r="AJ7" s="85"/>
    </row>
    <row r="8" spans="1:36" ht="18" customHeight="1" x14ac:dyDescent="0.25">
      <c r="A8" s="87"/>
      <c r="B8" s="579" t="s">
        <v>66</v>
      </c>
      <c r="C8" s="580"/>
      <c r="D8" s="580"/>
      <c r="E8" s="580"/>
      <c r="F8" s="580"/>
      <c r="G8" s="580"/>
      <c r="H8" s="580"/>
      <c r="I8" s="580"/>
      <c r="J8" s="580"/>
      <c r="K8" s="580"/>
      <c r="L8" s="580"/>
      <c r="M8" s="581"/>
      <c r="N8" s="88"/>
      <c r="O8" s="88"/>
      <c r="P8" s="579" t="s">
        <v>81</v>
      </c>
      <c r="Q8" s="580"/>
      <c r="R8" s="580"/>
      <c r="S8" s="580"/>
      <c r="T8" s="580"/>
      <c r="U8" s="580"/>
      <c r="V8" s="580"/>
      <c r="W8" s="580"/>
      <c r="X8" s="580"/>
      <c r="Y8" s="580"/>
      <c r="Z8" s="580"/>
      <c r="AA8" s="581"/>
      <c r="AB8" s="88"/>
      <c r="AC8" s="88"/>
      <c r="AD8" s="89"/>
      <c r="AE8" s="88"/>
      <c r="AF8" s="88"/>
      <c r="AG8" s="88"/>
      <c r="AH8" s="88"/>
      <c r="AI8" s="88"/>
      <c r="AJ8" s="88"/>
    </row>
    <row r="9" spans="1:36" ht="18" customHeight="1" x14ac:dyDescent="0.25">
      <c r="A9" s="90"/>
      <c r="B9" s="585" t="s">
        <v>71</v>
      </c>
      <c r="C9" s="586"/>
      <c r="D9" s="586"/>
      <c r="E9" s="586"/>
      <c r="F9" s="586"/>
      <c r="G9" s="586"/>
      <c r="H9" s="586"/>
      <c r="I9" s="586"/>
      <c r="J9" s="586"/>
      <c r="K9" s="586"/>
      <c r="L9" s="586"/>
      <c r="M9" s="587"/>
      <c r="N9" s="91"/>
      <c r="O9" s="91"/>
      <c r="P9" s="585" t="s">
        <v>82</v>
      </c>
      <c r="Q9" s="586"/>
      <c r="R9" s="586"/>
      <c r="S9" s="586"/>
      <c r="T9" s="586"/>
      <c r="U9" s="586"/>
      <c r="V9" s="586"/>
      <c r="W9" s="586"/>
      <c r="X9" s="586"/>
      <c r="Y9" s="586"/>
      <c r="Z9" s="586"/>
      <c r="AA9" s="587"/>
      <c r="AB9" s="91"/>
      <c r="AC9" s="91"/>
      <c r="AD9" s="92"/>
      <c r="AE9" s="91"/>
      <c r="AF9" s="91"/>
      <c r="AG9" s="91"/>
      <c r="AH9" s="91"/>
      <c r="AI9" s="91"/>
      <c r="AJ9" s="91"/>
    </row>
    <row r="10" spans="1:36" ht="18" customHeight="1" x14ac:dyDescent="0.25">
      <c r="A10" s="93"/>
      <c r="B10" s="588" t="s">
        <v>72</v>
      </c>
      <c r="C10" s="589"/>
      <c r="D10" s="589"/>
      <c r="E10" s="589"/>
      <c r="F10" s="589"/>
      <c r="G10" s="589"/>
      <c r="H10" s="589"/>
      <c r="I10" s="589"/>
      <c r="J10" s="589"/>
      <c r="K10" s="589"/>
      <c r="L10" s="589"/>
      <c r="M10" s="590"/>
      <c r="N10" s="94"/>
      <c r="O10" s="94"/>
      <c r="P10" s="588" t="s">
        <v>84</v>
      </c>
      <c r="Q10" s="589"/>
      <c r="R10" s="589"/>
      <c r="S10" s="589"/>
      <c r="T10" s="589"/>
      <c r="U10" s="589"/>
      <c r="V10" s="589"/>
      <c r="W10" s="589"/>
      <c r="X10" s="589"/>
      <c r="Y10" s="589"/>
      <c r="Z10" s="589"/>
      <c r="AA10" s="590"/>
      <c r="AB10" s="94"/>
      <c r="AC10" s="94"/>
      <c r="AD10" s="95"/>
      <c r="AE10" s="94"/>
      <c r="AF10" s="94"/>
      <c r="AG10" s="94"/>
      <c r="AH10" s="94"/>
      <c r="AI10" s="94"/>
      <c r="AJ10" s="94"/>
    </row>
    <row r="11" spans="1:36" ht="18" customHeight="1" x14ac:dyDescent="0.25">
      <c r="A11" s="96"/>
      <c r="B11" s="600"/>
      <c r="C11" s="601"/>
      <c r="D11" s="601"/>
      <c r="E11" s="601"/>
      <c r="F11" s="601"/>
      <c r="G11" s="601"/>
      <c r="H11" s="601"/>
      <c r="I11" s="601"/>
      <c r="J11" s="601"/>
      <c r="K11" s="601"/>
      <c r="L11" s="601"/>
      <c r="M11" s="602"/>
      <c r="N11" s="97"/>
      <c r="O11" s="97"/>
      <c r="P11" s="591" t="s">
        <v>83</v>
      </c>
      <c r="Q11" s="592"/>
      <c r="R11" s="592"/>
      <c r="S11" s="592"/>
      <c r="T11" s="592"/>
      <c r="U11" s="592"/>
      <c r="V11" s="592"/>
      <c r="W11" s="592"/>
      <c r="X11" s="592"/>
      <c r="Y11" s="592"/>
      <c r="Z11" s="592"/>
      <c r="AA11" s="593"/>
      <c r="AB11" s="97"/>
      <c r="AC11" s="97"/>
      <c r="AD11" s="98"/>
      <c r="AE11" s="97"/>
      <c r="AF11" s="97"/>
      <c r="AG11" s="97"/>
      <c r="AH11" s="97"/>
      <c r="AI11" s="97"/>
      <c r="AJ11" s="97"/>
    </row>
    <row r="12" spans="1:36" ht="18" customHeight="1" x14ac:dyDescent="0.25">
      <c r="A12" s="99"/>
      <c r="B12" s="603"/>
      <c r="C12" s="604"/>
      <c r="D12" s="604"/>
      <c r="E12" s="604"/>
      <c r="F12" s="604"/>
      <c r="G12" s="604"/>
      <c r="H12" s="604"/>
      <c r="I12" s="604"/>
      <c r="J12" s="604"/>
      <c r="K12" s="604"/>
      <c r="L12" s="604"/>
      <c r="M12" s="605"/>
      <c r="N12" s="100"/>
      <c r="O12" s="100"/>
      <c r="P12" s="594"/>
      <c r="Q12" s="595"/>
      <c r="R12" s="595"/>
      <c r="S12" s="595"/>
      <c r="T12" s="595"/>
      <c r="U12" s="595"/>
      <c r="V12" s="595"/>
      <c r="W12" s="595"/>
      <c r="X12" s="595"/>
      <c r="Y12" s="595"/>
      <c r="Z12" s="595"/>
      <c r="AA12" s="596"/>
      <c r="AB12" s="100"/>
      <c r="AC12" s="100"/>
      <c r="AD12" s="101"/>
      <c r="AE12" s="100"/>
      <c r="AF12" s="100"/>
      <c r="AG12" s="100"/>
      <c r="AH12" s="100"/>
      <c r="AI12" s="100"/>
      <c r="AJ12" s="100"/>
    </row>
    <row r="13" spans="1:36" ht="18" customHeight="1" thickBot="1" x14ac:dyDescent="0.3">
      <c r="A13" s="102"/>
      <c r="B13" s="606"/>
      <c r="C13" s="607"/>
      <c r="D13" s="607"/>
      <c r="E13" s="607"/>
      <c r="F13" s="607"/>
      <c r="G13" s="607"/>
      <c r="H13" s="607"/>
      <c r="I13" s="607"/>
      <c r="J13" s="607"/>
      <c r="K13" s="607"/>
      <c r="L13" s="607"/>
      <c r="M13" s="608"/>
      <c r="N13" s="103"/>
      <c r="O13" s="103"/>
      <c r="P13" s="597"/>
      <c r="Q13" s="598"/>
      <c r="R13" s="598"/>
      <c r="S13" s="598"/>
      <c r="T13" s="598"/>
      <c r="U13" s="598"/>
      <c r="V13" s="598"/>
      <c r="W13" s="598"/>
      <c r="X13" s="598"/>
      <c r="Y13" s="598"/>
      <c r="Z13" s="598"/>
      <c r="AA13" s="599"/>
      <c r="AB13" s="103"/>
      <c r="AC13" s="103"/>
      <c r="AD13" s="104"/>
      <c r="AE13" s="103"/>
      <c r="AF13" s="103"/>
      <c r="AG13" s="103"/>
      <c r="AH13" s="103"/>
      <c r="AI13" s="103"/>
      <c r="AJ13" s="103"/>
    </row>
    <row r="14" spans="1:36" ht="18" customHeight="1" x14ac:dyDescent="0.25">
      <c r="A14" s="105"/>
      <c r="B14" s="106"/>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7"/>
      <c r="AE14" s="106"/>
      <c r="AF14" s="106"/>
      <c r="AG14" s="106"/>
      <c r="AH14" s="106"/>
      <c r="AI14" s="106"/>
      <c r="AJ14" s="106"/>
    </row>
    <row r="15" spans="1:36" ht="18" customHeight="1" thickBot="1" x14ac:dyDescent="0.3">
      <c r="A15" s="108"/>
      <c r="B15" s="110"/>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1"/>
      <c r="AE15" s="110"/>
      <c r="AF15" s="110"/>
      <c r="AG15" s="110"/>
      <c r="AH15" s="110"/>
      <c r="AI15" s="110"/>
      <c r="AJ15" s="110"/>
    </row>
    <row r="16" spans="1:36" ht="18" customHeight="1" x14ac:dyDescent="0.25">
      <c r="A16" s="112"/>
      <c r="B16" s="609" t="s">
        <v>78</v>
      </c>
      <c r="C16" s="610"/>
      <c r="D16" s="610"/>
      <c r="E16" s="610"/>
      <c r="F16" s="610"/>
      <c r="G16" s="610"/>
      <c r="H16" s="610"/>
      <c r="I16" s="610"/>
      <c r="J16" s="610"/>
      <c r="K16" s="610"/>
      <c r="L16" s="610"/>
      <c r="M16" s="611"/>
      <c r="N16" s="114"/>
      <c r="O16" s="114"/>
      <c r="P16" s="609" t="s">
        <v>64</v>
      </c>
      <c r="Q16" s="610"/>
      <c r="R16" s="610"/>
      <c r="S16" s="610"/>
      <c r="T16" s="610"/>
      <c r="U16" s="610"/>
      <c r="V16" s="610"/>
      <c r="W16" s="610"/>
      <c r="X16" s="610"/>
      <c r="Y16" s="610"/>
      <c r="Z16" s="610"/>
      <c r="AA16" s="611"/>
      <c r="AB16" s="114"/>
      <c r="AC16" s="114"/>
      <c r="AD16" s="115"/>
      <c r="AE16" s="114"/>
      <c r="AF16" s="114"/>
      <c r="AG16" s="114"/>
      <c r="AH16" s="114"/>
      <c r="AI16" s="114"/>
      <c r="AJ16" s="114"/>
    </row>
    <row r="17" spans="1:36" ht="18" customHeight="1" x14ac:dyDescent="0.25">
      <c r="A17" s="116"/>
      <c r="B17" s="612"/>
      <c r="C17" s="613"/>
      <c r="D17" s="613"/>
      <c r="E17" s="613"/>
      <c r="F17" s="613"/>
      <c r="G17" s="613"/>
      <c r="H17" s="613"/>
      <c r="I17" s="613"/>
      <c r="J17" s="613"/>
      <c r="K17" s="613"/>
      <c r="L17" s="613"/>
      <c r="M17" s="614"/>
      <c r="N17" s="118"/>
      <c r="O17" s="118"/>
      <c r="P17" s="116"/>
      <c r="Q17" s="118"/>
      <c r="R17" s="118"/>
      <c r="S17" s="118"/>
      <c r="T17" s="118"/>
      <c r="U17" s="118"/>
      <c r="V17" s="118"/>
      <c r="W17" s="118"/>
      <c r="X17" s="118"/>
      <c r="Y17" s="118"/>
      <c r="Z17" s="118"/>
      <c r="AA17" s="119"/>
      <c r="AB17" s="118"/>
      <c r="AC17" s="118"/>
      <c r="AD17" s="119"/>
      <c r="AE17" s="118"/>
      <c r="AF17" s="118"/>
      <c r="AG17" s="118"/>
      <c r="AH17" s="118"/>
      <c r="AI17" s="118"/>
      <c r="AJ17" s="118"/>
    </row>
    <row r="18" spans="1:36" ht="18" customHeight="1" x14ac:dyDescent="0.25">
      <c r="A18" s="120"/>
      <c r="B18" s="416" t="s">
        <v>74</v>
      </c>
      <c r="C18" s="417"/>
      <c r="D18" s="417"/>
      <c r="E18" s="417"/>
      <c r="F18" s="417"/>
      <c r="G18" s="417"/>
      <c r="H18" s="417"/>
      <c r="I18" s="417"/>
      <c r="J18" s="417"/>
      <c r="K18" s="417"/>
      <c r="L18" s="417"/>
      <c r="M18" s="418"/>
      <c r="N18" s="121"/>
      <c r="O18" s="121"/>
      <c r="P18" s="120"/>
      <c r="Q18" s="121"/>
      <c r="R18" s="121"/>
      <c r="S18" s="121"/>
      <c r="T18" s="121"/>
      <c r="U18" s="121"/>
      <c r="V18" s="121"/>
      <c r="W18" s="121"/>
      <c r="X18" s="121"/>
      <c r="Y18" s="121"/>
      <c r="Z18" s="121"/>
      <c r="AA18" s="122"/>
      <c r="AB18" s="121"/>
      <c r="AC18" s="121"/>
      <c r="AD18" s="122"/>
      <c r="AE18" s="121"/>
      <c r="AF18" s="121"/>
      <c r="AG18" s="121"/>
      <c r="AH18" s="121"/>
      <c r="AI18" s="121"/>
      <c r="AJ18" s="121"/>
    </row>
    <row r="19" spans="1:36" ht="18" customHeight="1" x14ac:dyDescent="0.25">
      <c r="A19" s="123"/>
      <c r="B19" s="582" t="s">
        <v>75</v>
      </c>
      <c r="C19" s="583"/>
      <c r="D19" s="583"/>
      <c r="E19" s="583"/>
      <c r="F19" s="583"/>
      <c r="G19" s="583"/>
      <c r="H19" s="583"/>
      <c r="I19" s="583"/>
      <c r="J19" s="583"/>
      <c r="K19" s="583"/>
      <c r="L19" s="583"/>
      <c r="M19" s="584"/>
      <c r="N19" s="125"/>
      <c r="O19" s="125"/>
      <c r="P19" s="123"/>
      <c r="Q19" s="125"/>
      <c r="R19" s="125"/>
      <c r="S19" s="125"/>
      <c r="T19" s="125"/>
      <c r="U19" s="125"/>
      <c r="V19" s="125"/>
      <c r="W19" s="125"/>
      <c r="X19" s="125"/>
      <c r="Y19" s="125"/>
      <c r="Z19" s="125"/>
      <c r="AA19" s="126"/>
      <c r="AB19" s="125"/>
      <c r="AC19" s="125"/>
      <c r="AD19" s="126"/>
      <c r="AE19" s="125"/>
      <c r="AF19" s="125"/>
      <c r="AG19" s="125"/>
      <c r="AH19" s="125"/>
      <c r="AI19" s="125"/>
      <c r="AJ19" s="125"/>
    </row>
    <row r="20" spans="1:36" ht="18" customHeight="1" x14ac:dyDescent="0.25">
      <c r="A20" s="127"/>
      <c r="B20" s="475" t="s">
        <v>76</v>
      </c>
      <c r="C20" s="476"/>
      <c r="D20" s="476"/>
      <c r="E20" s="476"/>
      <c r="F20" s="476"/>
      <c r="G20" s="476"/>
      <c r="H20" s="476"/>
      <c r="I20" s="476"/>
      <c r="J20" s="476"/>
      <c r="K20" s="476"/>
      <c r="L20" s="476"/>
      <c r="M20" s="477"/>
      <c r="N20" s="129"/>
      <c r="O20" s="129"/>
      <c r="P20" s="127"/>
      <c r="Q20" s="129"/>
      <c r="R20" s="129"/>
      <c r="S20" s="129"/>
      <c r="T20" s="129"/>
      <c r="U20" s="129"/>
      <c r="V20" s="129"/>
      <c r="W20" s="129"/>
      <c r="X20" s="129"/>
      <c r="Y20" s="129"/>
      <c r="Z20" s="129"/>
      <c r="AA20" s="130"/>
      <c r="AB20" s="129"/>
      <c r="AC20" s="129"/>
      <c r="AD20" s="130"/>
      <c r="AE20" s="129"/>
      <c r="AF20" s="129"/>
      <c r="AG20" s="129"/>
      <c r="AH20" s="129"/>
      <c r="AI20" s="129"/>
      <c r="AJ20" s="129"/>
    </row>
    <row r="21" spans="1:36" ht="18" customHeight="1" x14ac:dyDescent="0.25">
      <c r="A21" s="131"/>
      <c r="B21" s="478" t="s">
        <v>77</v>
      </c>
      <c r="C21" s="479"/>
      <c r="D21" s="479"/>
      <c r="E21" s="479"/>
      <c r="F21" s="479"/>
      <c r="G21" s="479"/>
      <c r="H21" s="479"/>
      <c r="I21" s="479"/>
      <c r="J21" s="479"/>
      <c r="K21" s="479"/>
      <c r="L21" s="479"/>
      <c r="M21" s="480"/>
      <c r="N21" s="132"/>
      <c r="O21" s="132"/>
      <c r="P21" s="131"/>
      <c r="Q21" s="132"/>
      <c r="R21" s="132"/>
      <c r="S21" s="132"/>
      <c r="T21" s="132"/>
      <c r="U21" s="132"/>
      <c r="V21" s="132"/>
      <c r="W21" s="132"/>
      <c r="X21" s="132"/>
      <c r="Y21" s="132"/>
      <c r="Z21" s="132"/>
      <c r="AA21" s="133"/>
      <c r="AB21" s="132"/>
      <c r="AC21" s="132"/>
      <c r="AD21" s="133"/>
      <c r="AE21" s="132"/>
      <c r="AF21" s="132"/>
      <c r="AG21" s="132"/>
      <c r="AH21" s="132"/>
      <c r="AI21" s="132"/>
      <c r="AJ21" s="132"/>
    </row>
    <row r="22" spans="1:36" ht="18" customHeight="1" x14ac:dyDescent="0.25">
      <c r="A22" s="134"/>
      <c r="B22" s="481"/>
      <c r="C22" s="482"/>
      <c r="D22" s="482"/>
      <c r="E22" s="482"/>
      <c r="F22" s="482"/>
      <c r="G22" s="482"/>
      <c r="H22" s="482"/>
      <c r="I22" s="482"/>
      <c r="J22" s="482"/>
      <c r="K22" s="482"/>
      <c r="L22" s="482"/>
      <c r="M22" s="483"/>
      <c r="N22" s="135"/>
      <c r="O22" s="135"/>
      <c r="P22" s="134"/>
      <c r="Q22" s="135"/>
      <c r="R22" s="135"/>
      <c r="S22" s="135"/>
      <c r="T22" s="135"/>
      <c r="U22" s="135"/>
      <c r="V22" s="135"/>
      <c r="W22" s="135"/>
      <c r="X22" s="135"/>
      <c r="Y22" s="135"/>
      <c r="Z22" s="135"/>
      <c r="AA22" s="136"/>
      <c r="AB22" s="135"/>
      <c r="AC22" s="135"/>
      <c r="AD22" s="136"/>
      <c r="AE22" s="135"/>
      <c r="AF22" s="135"/>
      <c r="AG22" s="135"/>
      <c r="AH22" s="135"/>
      <c r="AI22" s="135"/>
      <c r="AJ22" s="135"/>
    </row>
    <row r="23" spans="1:36" ht="18" customHeight="1" x14ac:dyDescent="0.25">
      <c r="A23" s="137"/>
      <c r="B23" s="484" t="s">
        <v>194</v>
      </c>
      <c r="C23" s="485"/>
      <c r="D23" s="485"/>
      <c r="E23" s="485"/>
      <c r="F23" s="485"/>
      <c r="G23" s="485"/>
      <c r="H23" s="485"/>
      <c r="I23" s="485"/>
      <c r="J23" s="485"/>
      <c r="K23" s="485"/>
      <c r="L23" s="485"/>
      <c r="M23" s="486"/>
      <c r="N23" s="138"/>
      <c r="O23" s="138"/>
      <c r="P23" s="137"/>
      <c r="Q23" s="138"/>
      <c r="R23" s="138"/>
      <c r="S23" s="138"/>
      <c r="T23" s="138"/>
      <c r="U23" s="138"/>
      <c r="V23" s="138"/>
      <c r="W23" s="138"/>
      <c r="X23" s="138"/>
      <c r="Y23" s="138"/>
      <c r="Z23" s="138"/>
      <c r="AA23" s="139"/>
      <c r="AB23" s="138"/>
      <c r="AC23" s="138"/>
      <c r="AD23" s="139"/>
      <c r="AE23" s="138"/>
      <c r="AF23" s="138"/>
      <c r="AG23" s="138"/>
      <c r="AH23" s="138"/>
      <c r="AI23" s="138"/>
      <c r="AJ23" s="138"/>
    </row>
    <row r="24" spans="1:36" ht="18" customHeight="1" x14ac:dyDescent="0.25">
      <c r="A24" s="140"/>
      <c r="B24" s="487" t="s">
        <v>183</v>
      </c>
      <c r="C24" s="488"/>
      <c r="D24" s="488"/>
      <c r="E24" s="488"/>
      <c r="F24" s="488"/>
      <c r="G24" s="488"/>
      <c r="H24" s="488"/>
      <c r="I24" s="488"/>
      <c r="J24" s="488"/>
      <c r="K24" s="488"/>
      <c r="L24" s="488"/>
      <c r="M24" s="489"/>
      <c r="N24" s="53"/>
      <c r="O24" s="53"/>
      <c r="P24" s="140"/>
      <c r="Q24" s="53"/>
      <c r="R24" s="53"/>
      <c r="S24" s="53"/>
      <c r="T24" s="53"/>
      <c r="U24" s="53"/>
      <c r="V24" s="53"/>
      <c r="W24" s="53"/>
      <c r="X24" s="53"/>
      <c r="Y24" s="53"/>
      <c r="Z24" s="53"/>
      <c r="AA24" s="141"/>
      <c r="AB24" s="53"/>
      <c r="AC24" s="53"/>
      <c r="AD24" s="141"/>
      <c r="AE24" s="53"/>
      <c r="AF24" s="53"/>
      <c r="AG24" s="53"/>
      <c r="AH24" s="53"/>
      <c r="AI24" s="53"/>
      <c r="AJ24" s="53"/>
    </row>
    <row r="25" spans="1:36" ht="18" customHeight="1" x14ac:dyDescent="0.25">
      <c r="A25" s="142"/>
      <c r="B25" s="490"/>
      <c r="C25" s="491"/>
      <c r="D25" s="491"/>
      <c r="E25" s="491"/>
      <c r="F25" s="491"/>
      <c r="G25" s="491"/>
      <c r="H25" s="491"/>
      <c r="I25" s="491"/>
      <c r="J25" s="491"/>
      <c r="K25" s="491"/>
      <c r="L25" s="491"/>
      <c r="M25" s="492"/>
      <c r="N25" s="143"/>
      <c r="O25" s="143"/>
      <c r="P25" s="142"/>
      <c r="Q25" s="143"/>
      <c r="R25" s="143"/>
      <c r="S25" s="143"/>
      <c r="T25" s="143"/>
      <c r="U25" s="143"/>
      <c r="V25" s="143"/>
      <c r="W25" s="143"/>
      <c r="X25" s="143"/>
      <c r="Y25" s="143"/>
      <c r="Z25" s="143"/>
      <c r="AA25" s="144"/>
      <c r="AB25" s="143"/>
      <c r="AC25" s="143"/>
      <c r="AD25" s="144"/>
      <c r="AE25" s="143"/>
      <c r="AF25" s="143"/>
      <c r="AG25" s="143"/>
      <c r="AH25" s="143"/>
      <c r="AI25" s="143"/>
      <c r="AJ25" s="143"/>
    </row>
    <row r="26" spans="1:36" ht="18" customHeight="1" x14ac:dyDescent="0.25">
      <c r="A26" s="145"/>
      <c r="B26" s="372"/>
      <c r="C26" s="373"/>
      <c r="D26" s="373"/>
      <c r="E26" s="373"/>
      <c r="F26" s="373"/>
      <c r="G26" s="373"/>
      <c r="H26" s="373"/>
      <c r="I26" s="373"/>
      <c r="J26" s="373"/>
      <c r="K26" s="373"/>
      <c r="L26" s="373"/>
      <c r="M26" s="374"/>
      <c r="N26" s="146"/>
      <c r="O26" s="146"/>
      <c r="P26" s="145"/>
      <c r="Q26" s="146"/>
      <c r="R26" s="146"/>
      <c r="S26" s="146"/>
      <c r="T26" s="146"/>
      <c r="U26" s="146"/>
      <c r="V26" s="146"/>
      <c r="W26" s="146"/>
      <c r="X26" s="146"/>
      <c r="Y26" s="146"/>
      <c r="Z26" s="146"/>
      <c r="AA26" s="147"/>
      <c r="AB26" s="146"/>
      <c r="AC26" s="146"/>
      <c r="AD26" s="147"/>
      <c r="AE26" s="146"/>
      <c r="AF26" s="146"/>
      <c r="AG26" s="146"/>
      <c r="AH26" s="146"/>
      <c r="AI26" s="146"/>
      <c r="AJ26" s="146"/>
    </row>
    <row r="27" spans="1:36" ht="18" customHeight="1" x14ac:dyDescent="0.25">
      <c r="A27" s="148"/>
      <c r="B27" s="390"/>
      <c r="C27" s="391"/>
      <c r="D27" s="391"/>
      <c r="E27" s="391"/>
      <c r="F27" s="391"/>
      <c r="G27" s="391"/>
      <c r="H27" s="391"/>
      <c r="I27" s="391"/>
      <c r="J27" s="391"/>
      <c r="K27" s="391"/>
      <c r="L27" s="391"/>
      <c r="M27" s="392"/>
      <c r="N27" s="21"/>
      <c r="O27" s="21"/>
      <c r="P27" s="148"/>
      <c r="Q27" s="21"/>
      <c r="R27" s="21"/>
      <c r="S27" s="21"/>
      <c r="T27" s="21"/>
      <c r="U27" s="21"/>
      <c r="V27" s="21"/>
      <c r="W27" s="21"/>
      <c r="X27" s="21"/>
      <c r="Y27" s="21"/>
      <c r="Z27" s="21"/>
      <c r="AA27" s="149"/>
      <c r="AB27" s="21"/>
      <c r="AC27" s="21"/>
      <c r="AD27" s="149"/>
      <c r="AE27" s="21"/>
      <c r="AF27" s="21"/>
      <c r="AG27" s="21"/>
      <c r="AH27" s="21"/>
      <c r="AI27" s="21"/>
      <c r="AJ27" s="21"/>
    </row>
    <row r="28" spans="1:36" ht="18" customHeight="1" thickBot="1" x14ac:dyDescent="0.3">
      <c r="A28" s="150"/>
      <c r="B28" s="271"/>
      <c r="C28" s="269"/>
      <c r="D28" s="269"/>
      <c r="E28" s="269"/>
      <c r="F28" s="269"/>
      <c r="G28" s="269"/>
      <c r="H28" s="269"/>
      <c r="I28" s="269"/>
      <c r="J28" s="269"/>
      <c r="K28" s="269"/>
      <c r="L28" s="269"/>
      <c r="M28" s="270"/>
      <c r="N28" s="20"/>
      <c r="O28" s="20"/>
      <c r="P28" s="271"/>
      <c r="Q28" s="269"/>
      <c r="R28" s="269"/>
      <c r="S28" s="269"/>
      <c r="T28" s="269"/>
      <c r="U28" s="269"/>
      <c r="V28" s="269"/>
      <c r="W28" s="269"/>
      <c r="X28" s="269"/>
      <c r="Y28" s="269"/>
      <c r="Z28" s="269"/>
      <c r="AA28" s="270"/>
      <c r="AB28" s="20"/>
      <c r="AC28" s="20"/>
      <c r="AD28" s="151"/>
      <c r="AE28" s="20"/>
      <c r="AF28" s="20"/>
      <c r="AG28" s="20"/>
      <c r="AH28" s="20"/>
      <c r="AI28" s="20"/>
      <c r="AJ28" s="20"/>
    </row>
    <row r="29" spans="1:36" ht="18" customHeight="1" x14ac:dyDescent="0.25">
      <c r="A29" s="152"/>
      <c r="B29" s="153"/>
      <c r="C29" s="153"/>
      <c r="D29" s="153"/>
      <c r="E29" s="153"/>
      <c r="F29" s="153"/>
      <c r="G29" s="153"/>
      <c r="H29" s="153"/>
      <c r="I29" s="153"/>
      <c r="J29" s="153"/>
      <c r="K29" s="153"/>
      <c r="L29" s="153"/>
      <c r="M29" s="153"/>
      <c r="N29" s="153"/>
      <c r="O29" s="153"/>
      <c r="P29" s="153"/>
      <c r="Q29" s="153"/>
      <c r="R29" s="153"/>
      <c r="S29" s="153"/>
      <c r="T29" s="153"/>
      <c r="U29" s="153"/>
      <c r="V29" s="153"/>
      <c r="W29" s="153"/>
      <c r="X29" s="153"/>
      <c r="Y29" s="153"/>
      <c r="Z29" s="153"/>
      <c r="AA29" s="153"/>
      <c r="AB29" s="153"/>
      <c r="AC29" s="153"/>
      <c r="AD29" s="154"/>
      <c r="AE29" s="153"/>
      <c r="AF29" s="153"/>
      <c r="AG29" s="153"/>
      <c r="AH29" s="153"/>
      <c r="AI29" s="153"/>
      <c r="AJ29" s="153"/>
    </row>
    <row r="30" spans="1:36" ht="18" customHeight="1" thickBot="1" x14ac:dyDescent="0.3">
      <c r="A30" s="155"/>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c r="AA30" s="156"/>
      <c r="AB30" s="156"/>
      <c r="AC30" s="156"/>
      <c r="AD30" s="157"/>
      <c r="AE30" s="156"/>
      <c r="AF30" s="156"/>
      <c r="AG30" s="156"/>
      <c r="AH30" s="156"/>
      <c r="AI30" s="156"/>
      <c r="AJ30" s="156"/>
    </row>
    <row r="31" spans="1:36" ht="18" customHeight="1" x14ac:dyDescent="0.25">
      <c r="A31" s="54"/>
      <c r="B31" s="627" t="s">
        <v>51</v>
      </c>
      <c r="C31" s="628"/>
      <c r="D31" s="628"/>
      <c r="E31" s="628"/>
      <c r="F31" s="628"/>
      <c r="G31" s="628"/>
      <c r="H31" s="628"/>
      <c r="I31" s="628"/>
      <c r="J31" s="628"/>
      <c r="K31" s="628"/>
      <c r="L31" s="628"/>
      <c r="M31" s="628"/>
      <c r="N31" s="628"/>
      <c r="O31" s="628"/>
      <c r="P31" s="628"/>
      <c r="Q31" s="628"/>
      <c r="R31" s="628"/>
      <c r="S31" s="628"/>
      <c r="T31" s="628"/>
      <c r="U31" s="629"/>
      <c r="V31" s="158"/>
      <c r="W31" s="158"/>
      <c r="X31" s="158"/>
      <c r="Y31" s="158"/>
      <c r="Z31" s="158"/>
      <c r="AA31" s="158"/>
      <c r="AB31" s="158"/>
      <c r="AC31" s="158"/>
      <c r="AD31" s="55"/>
      <c r="AE31" s="158"/>
      <c r="AF31" s="158"/>
      <c r="AG31" s="158"/>
      <c r="AH31" s="158"/>
      <c r="AI31" s="158"/>
      <c r="AJ31" s="158"/>
    </row>
    <row r="32" spans="1:36" ht="18" customHeight="1" x14ac:dyDescent="0.25">
      <c r="A32" s="56"/>
      <c r="B32" s="630"/>
      <c r="C32" s="631"/>
      <c r="D32" s="631"/>
      <c r="E32" s="631"/>
      <c r="F32" s="631"/>
      <c r="G32" s="631"/>
      <c r="H32" s="631"/>
      <c r="I32" s="631"/>
      <c r="J32" s="631"/>
      <c r="K32" s="631"/>
      <c r="L32" s="631"/>
      <c r="M32" s="631"/>
      <c r="N32" s="631"/>
      <c r="O32" s="631"/>
      <c r="P32" s="631"/>
      <c r="Q32" s="631"/>
      <c r="R32" s="631"/>
      <c r="S32" s="631"/>
      <c r="T32" s="631"/>
      <c r="U32" s="632"/>
      <c r="V32" s="159"/>
      <c r="W32" s="159"/>
      <c r="X32" s="159"/>
      <c r="Y32" s="159"/>
      <c r="Z32" s="159"/>
      <c r="AA32" s="159"/>
      <c r="AB32" s="159"/>
      <c r="AC32" s="159"/>
      <c r="AD32" s="57"/>
      <c r="AE32" s="159"/>
      <c r="AF32" s="159"/>
      <c r="AG32" s="159"/>
      <c r="AH32" s="159"/>
      <c r="AI32" s="159"/>
      <c r="AJ32" s="159"/>
    </row>
    <row r="33" spans="1:36" ht="18" customHeight="1" x14ac:dyDescent="0.25">
      <c r="A33" s="58"/>
      <c r="B33" s="633"/>
      <c r="C33" s="634"/>
      <c r="D33" s="634"/>
      <c r="E33" s="634"/>
      <c r="F33" s="634"/>
      <c r="G33" s="634"/>
      <c r="H33" s="634"/>
      <c r="I33" s="634"/>
      <c r="J33" s="634"/>
      <c r="K33" s="634"/>
      <c r="L33" s="634"/>
      <c r="M33" s="634"/>
      <c r="N33" s="634"/>
      <c r="O33" s="634"/>
      <c r="P33" s="634"/>
      <c r="Q33" s="634"/>
      <c r="R33" s="634"/>
      <c r="S33" s="634"/>
      <c r="T33" s="634"/>
      <c r="U33" s="635"/>
      <c r="V33" s="160"/>
      <c r="W33" s="160"/>
      <c r="X33" s="160"/>
      <c r="Y33" s="160"/>
      <c r="Z33" s="160"/>
      <c r="AA33" s="160"/>
      <c r="AB33" s="160"/>
      <c r="AC33" s="160"/>
      <c r="AD33" s="59"/>
      <c r="AE33" s="160"/>
      <c r="AF33" s="160"/>
      <c r="AG33" s="160"/>
      <c r="AH33" s="160"/>
      <c r="AI33" s="160"/>
      <c r="AJ33" s="160"/>
    </row>
    <row r="34" spans="1:36" ht="18" customHeight="1" x14ac:dyDescent="0.25">
      <c r="A34" s="60"/>
      <c r="B34" s="60"/>
      <c r="C34" s="161"/>
      <c r="D34" s="161"/>
      <c r="E34" s="161"/>
      <c r="F34" s="161"/>
      <c r="G34" s="161"/>
      <c r="H34" s="161"/>
      <c r="I34" s="161"/>
      <c r="J34" s="161"/>
      <c r="K34" s="161"/>
      <c r="L34" s="161"/>
      <c r="M34" s="161"/>
      <c r="N34" s="161"/>
      <c r="O34" s="161"/>
      <c r="P34" s="161"/>
      <c r="Q34" s="161"/>
      <c r="R34" s="161"/>
      <c r="S34" s="161"/>
      <c r="T34" s="161"/>
      <c r="U34" s="61"/>
      <c r="V34" s="161"/>
      <c r="W34" s="161"/>
      <c r="X34" s="161"/>
      <c r="Y34" s="161"/>
      <c r="Z34" s="161"/>
      <c r="AA34" s="161"/>
      <c r="AB34" s="161"/>
      <c r="AC34" s="161"/>
      <c r="AD34" s="61"/>
      <c r="AE34" s="161"/>
      <c r="AF34" s="161"/>
      <c r="AG34" s="161"/>
      <c r="AH34" s="161"/>
      <c r="AI34" s="161"/>
      <c r="AJ34" s="161"/>
    </row>
    <row r="35" spans="1:36" ht="18" customHeight="1" x14ac:dyDescent="0.25">
      <c r="A35" s="62"/>
      <c r="B35" s="62"/>
      <c r="C35" s="162"/>
      <c r="D35" s="162"/>
      <c r="E35" s="162"/>
      <c r="F35" s="162"/>
      <c r="G35" s="162"/>
      <c r="H35" s="162"/>
      <c r="I35" s="162"/>
      <c r="J35" s="162"/>
      <c r="K35" s="162"/>
      <c r="L35" s="162"/>
      <c r="M35" s="162"/>
      <c r="N35" s="162"/>
      <c r="O35" s="162"/>
      <c r="P35" s="162"/>
      <c r="Q35" s="162"/>
      <c r="R35" s="162"/>
      <c r="S35" s="162"/>
      <c r="T35" s="162"/>
      <c r="U35" s="63"/>
      <c r="V35" s="162"/>
      <c r="W35" s="162"/>
      <c r="X35" s="162"/>
      <c r="Y35" s="162"/>
      <c r="Z35" s="162"/>
      <c r="AA35" s="162"/>
      <c r="AB35" s="162"/>
      <c r="AC35" s="162"/>
      <c r="AD35" s="63"/>
      <c r="AE35" s="162"/>
      <c r="AF35" s="162"/>
      <c r="AG35" s="162"/>
      <c r="AH35" s="162"/>
      <c r="AI35" s="162"/>
      <c r="AJ35" s="162"/>
    </row>
    <row r="36" spans="1:36" ht="18" customHeight="1" x14ac:dyDescent="0.25">
      <c r="A36" s="64"/>
      <c r="B36" s="64"/>
      <c r="C36" s="163"/>
      <c r="D36" s="163"/>
      <c r="E36" s="163"/>
      <c r="F36" s="163"/>
      <c r="G36" s="163"/>
      <c r="H36" s="163"/>
      <c r="I36" s="163"/>
      <c r="J36" s="163"/>
      <c r="K36" s="163"/>
      <c r="L36" s="163"/>
      <c r="M36" s="163"/>
      <c r="N36" s="163"/>
      <c r="O36" s="163"/>
      <c r="P36" s="163"/>
      <c r="Q36" s="163"/>
      <c r="R36" s="163"/>
      <c r="S36" s="163"/>
      <c r="T36" s="163"/>
      <c r="U36" s="65"/>
      <c r="V36" s="163"/>
      <c r="W36" s="163"/>
      <c r="X36" s="163"/>
      <c r="Y36" s="163"/>
      <c r="Z36" s="163"/>
      <c r="AA36" s="163"/>
      <c r="AB36" s="163"/>
      <c r="AC36" s="163"/>
      <c r="AD36" s="65"/>
      <c r="AE36" s="163"/>
      <c r="AF36" s="163"/>
      <c r="AG36" s="163"/>
      <c r="AH36" s="163"/>
      <c r="AI36" s="163"/>
      <c r="AJ36" s="163"/>
    </row>
    <row r="37" spans="1:36" ht="18" customHeight="1" x14ac:dyDescent="0.25">
      <c r="A37" s="164"/>
      <c r="B37" s="164"/>
      <c r="C37" s="165"/>
      <c r="D37" s="165"/>
      <c r="E37" s="165"/>
      <c r="F37" s="165"/>
      <c r="G37" s="165"/>
      <c r="H37" s="165"/>
      <c r="I37" s="165"/>
      <c r="J37" s="165"/>
      <c r="K37" s="165"/>
      <c r="L37" s="165"/>
      <c r="M37" s="165"/>
      <c r="N37" s="165"/>
      <c r="O37" s="165"/>
      <c r="P37" s="165"/>
      <c r="Q37" s="165"/>
      <c r="R37" s="165"/>
      <c r="S37" s="165"/>
      <c r="T37" s="165"/>
      <c r="U37" s="166"/>
      <c r="V37" s="165"/>
      <c r="W37" s="165"/>
      <c r="X37" s="165"/>
      <c r="Y37" s="165"/>
      <c r="Z37" s="165"/>
      <c r="AA37" s="165"/>
      <c r="AB37" s="165"/>
      <c r="AC37" s="165"/>
      <c r="AD37" s="166"/>
      <c r="AE37" s="165"/>
      <c r="AF37" s="165"/>
      <c r="AG37" s="165"/>
      <c r="AH37" s="165"/>
      <c r="AI37" s="165"/>
      <c r="AJ37" s="165"/>
    </row>
    <row r="38" spans="1:36" ht="18" customHeight="1" x14ac:dyDescent="0.25">
      <c r="A38" s="167"/>
      <c r="B38" s="167"/>
      <c r="C38" s="168"/>
      <c r="D38" s="168"/>
      <c r="E38" s="168"/>
      <c r="F38" s="168"/>
      <c r="G38" s="168"/>
      <c r="H38" s="168"/>
      <c r="I38" s="168"/>
      <c r="J38" s="168"/>
      <c r="K38" s="168"/>
      <c r="L38" s="168"/>
      <c r="M38" s="168"/>
      <c r="N38" s="168"/>
      <c r="O38" s="168"/>
      <c r="P38" s="168"/>
      <c r="Q38" s="168"/>
      <c r="R38" s="168"/>
      <c r="S38" s="168"/>
      <c r="T38" s="168"/>
      <c r="U38" s="169"/>
      <c r="V38" s="168"/>
      <c r="W38" s="168"/>
      <c r="X38" s="168"/>
      <c r="Y38" s="168"/>
      <c r="Z38" s="168"/>
      <c r="AA38" s="168"/>
      <c r="AB38" s="168"/>
      <c r="AC38" s="168"/>
      <c r="AD38" s="169"/>
      <c r="AE38" s="168"/>
      <c r="AF38" s="168"/>
      <c r="AG38" s="168"/>
      <c r="AH38" s="168"/>
      <c r="AI38" s="168"/>
      <c r="AJ38" s="168"/>
    </row>
    <row r="39" spans="1:36" ht="18" customHeight="1" x14ac:dyDescent="0.25">
      <c r="A39" s="205"/>
      <c r="B39" s="205"/>
      <c r="C39" s="202"/>
      <c r="D39" s="202"/>
      <c r="E39" s="202"/>
      <c r="F39" s="202"/>
      <c r="G39" s="202"/>
      <c r="H39" s="202"/>
      <c r="I39" s="202"/>
      <c r="J39" s="202"/>
      <c r="K39" s="202"/>
      <c r="L39" s="202"/>
      <c r="M39" s="202"/>
      <c r="N39" s="202"/>
      <c r="O39" s="202"/>
      <c r="P39" s="202"/>
      <c r="Q39" s="202"/>
      <c r="R39" s="202"/>
      <c r="S39" s="202"/>
      <c r="T39" s="202"/>
      <c r="U39" s="206"/>
      <c r="V39" s="202"/>
      <c r="W39" s="202"/>
      <c r="X39" s="202"/>
      <c r="Y39" s="202"/>
      <c r="Z39" s="202"/>
      <c r="AA39" s="202"/>
      <c r="AB39" s="202"/>
      <c r="AC39" s="202"/>
      <c r="AD39" s="206"/>
      <c r="AE39" s="202"/>
      <c r="AF39" s="202"/>
      <c r="AG39" s="202"/>
      <c r="AH39" s="202"/>
      <c r="AI39" s="202"/>
      <c r="AJ39" s="202"/>
    </row>
    <row r="40" spans="1:36" ht="18" customHeight="1" x14ac:dyDescent="0.25">
      <c r="A40" s="207"/>
      <c r="B40" s="207"/>
      <c r="C40" s="208"/>
      <c r="D40" s="208"/>
      <c r="E40" s="208"/>
      <c r="F40" s="208"/>
      <c r="G40" s="208"/>
      <c r="H40" s="208"/>
      <c r="I40" s="208"/>
      <c r="J40" s="208"/>
      <c r="K40" s="208"/>
      <c r="L40" s="208"/>
      <c r="M40" s="208"/>
      <c r="N40" s="208"/>
      <c r="O40" s="208"/>
      <c r="P40" s="208"/>
      <c r="Q40" s="208"/>
      <c r="R40" s="208"/>
      <c r="S40" s="208"/>
      <c r="T40" s="208"/>
      <c r="U40" s="209"/>
      <c r="V40" s="208"/>
      <c r="W40" s="208"/>
      <c r="X40" s="208"/>
      <c r="Y40" s="208"/>
      <c r="Z40" s="208"/>
      <c r="AA40" s="208"/>
      <c r="AB40" s="208"/>
      <c r="AC40" s="208"/>
      <c r="AD40" s="209"/>
      <c r="AE40" s="208"/>
      <c r="AF40" s="208"/>
      <c r="AG40" s="208"/>
      <c r="AH40" s="208"/>
      <c r="AI40" s="208"/>
      <c r="AJ40" s="208"/>
    </row>
    <row r="41" spans="1:36" ht="18" customHeight="1" x14ac:dyDescent="0.25">
      <c r="A41" s="210"/>
      <c r="B41" s="210"/>
      <c r="C41" s="211"/>
      <c r="D41" s="211"/>
      <c r="E41" s="211"/>
      <c r="F41" s="211"/>
      <c r="G41" s="211"/>
      <c r="H41" s="211"/>
      <c r="I41" s="211"/>
      <c r="J41" s="211"/>
      <c r="K41" s="211"/>
      <c r="L41" s="211"/>
      <c r="M41" s="211"/>
      <c r="N41" s="211"/>
      <c r="O41" s="211"/>
      <c r="P41" s="211"/>
      <c r="Q41" s="211"/>
      <c r="R41" s="211"/>
      <c r="S41" s="211"/>
      <c r="T41" s="211"/>
      <c r="U41" s="212"/>
      <c r="V41" s="211"/>
      <c r="W41" s="211"/>
      <c r="X41" s="211"/>
      <c r="Y41" s="211"/>
      <c r="Z41" s="211"/>
      <c r="AA41" s="211"/>
      <c r="AB41" s="211"/>
      <c r="AC41" s="211"/>
      <c r="AD41" s="212"/>
      <c r="AE41" s="211"/>
      <c r="AF41" s="211"/>
      <c r="AG41" s="211"/>
      <c r="AH41" s="211"/>
      <c r="AI41" s="211"/>
      <c r="AJ41" s="211"/>
    </row>
    <row r="42" spans="1:36" ht="18" customHeight="1" x14ac:dyDescent="0.25">
      <c r="A42" s="213"/>
      <c r="B42" s="213"/>
      <c r="C42" s="214"/>
      <c r="D42" s="214"/>
      <c r="E42" s="214"/>
      <c r="F42" s="214"/>
      <c r="G42" s="214"/>
      <c r="H42" s="214"/>
      <c r="I42" s="214"/>
      <c r="J42" s="214"/>
      <c r="K42" s="214"/>
      <c r="L42" s="214"/>
      <c r="M42" s="214"/>
      <c r="N42" s="214"/>
      <c r="O42" s="214"/>
      <c r="P42" s="214"/>
      <c r="Q42" s="214"/>
      <c r="R42" s="214"/>
      <c r="S42" s="214"/>
      <c r="T42" s="214"/>
      <c r="U42" s="215"/>
      <c r="V42" s="214"/>
      <c r="W42" s="214"/>
      <c r="X42" s="214"/>
      <c r="Y42" s="214"/>
      <c r="Z42" s="214"/>
      <c r="AA42" s="214"/>
      <c r="AB42" s="214"/>
      <c r="AC42" s="214"/>
      <c r="AD42" s="215"/>
      <c r="AE42" s="214"/>
      <c r="AF42" s="214"/>
      <c r="AG42" s="214"/>
      <c r="AH42" s="214"/>
      <c r="AI42" s="214"/>
      <c r="AJ42" s="214"/>
    </row>
    <row r="43" spans="1:36" ht="18" customHeight="1" x14ac:dyDescent="0.25">
      <c r="A43" s="216"/>
      <c r="B43" s="216"/>
      <c r="C43" s="217"/>
      <c r="D43" s="217"/>
      <c r="E43" s="217"/>
      <c r="F43" s="217"/>
      <c r="G43" s="217"/>
      <c r="H43" s="217"/>
      <c r="I43" s="217"/>
      <c r="J43" s="217"/>
      <c r="K43" s="217"/>
      <c r="L43" s="217"/>
      <c r="M43" s="217"/>
      <c r="N43" s="217"/>
      <c r="O43" s="217"/>
      <c r="P43" s="217"/>
      <c r="Q43" s="217"/>
      <c r="R43" s="217"/>
      <c r="S43" s="217"/>
      <c r="T43" s="217"/>
      <c r="U43" s="218"/>
      <c r="V43" s="217"/>
      <c r="W43" s="217"/>
      <c r="X43" s="217"/>
      <c r="Y43" s="217"/>
      <c r="Z43" s="217"/>
      <c r="AA43" s="217"/>
      <c r="AB43" s="217"/>
      <c r="AC43" s="217"/>
      <c r="AD43" s="218"/>
      <c r="AE43" s="217"/>
      <c r="AF43" s="217"/>
      <c r="AG43" s="217"/>
      <c r="AH43" s="217"/>
      <c r="AI43" s="217"/>
      <c r="AJ43" s="217"/>
    </row>
    <row r="44" spans="1:36" ht="18" customHeight="1" x14ac:dyDescent="0.25">
      <c r="A44" s="219"/>
      <c r="B44" s="219"/>
      <c r="C44" s="220"/>
      <c r="D44" s="220"/>
      <c r="E44" s="220"/>
      <c r="F44" s="220"/>
      <c r="G44" s="220"/>
      <c r="H44" s="220"/>
      <c r="I44" s="220"/>
      <c r="J44" s="220"/>
      <c r="K44" s="220"/>
      <c r="L44" s="220"/>
      <c r="M44" s="220"/>
      <c r="N44" s="220"/>
      <c r="O44" s="220"/>
      <c r="P44" s="220"/>
      <c r="Q44" s="220"/>
      <c r="R44" s="220"/>
      <c r="S44" s="220"/>
      <c r="T44" s="220"/>
      <c r="U44" s="221"/>
      <c r="V44" s="220"/>
      <c r="W44" s="220"/>
      <c r="X44" s="220"/>
      <c r="Y44" s="220"/>
      <c r="Z44" s="220"/>
      <c r="AA44" s="220"/>
      <c r="AB44" s="220"/>
      <c r="AC44" s="220"/>
      <c r="AD44" s="221"/>
      <c r="AE44" s="220"/>
      <c r="AF44" s="220"/>
      <c r="AG44" s="220"/>
      <c r="AH44" s="220"/>
      <c r="AI44" s="220"/>
      <c r="AJ44" s="220"/>
    </row>
    <row r="45" spans="1:36" ht="18" customHeight="1" x14ac:dyDescent="0.25">
      <c r="A45" s="226"/>
      <c r="B45" s="226"/>
      <c r="C45" s="222"/>
      <c r="D45" s="222"/>
      <c r="E45" s="222"/>
      <c r="F45" s="222"/>
      <c r="G45" s="222"/>
      <c r="H45" s="222"/>
      <c r="I45" s="222"/>
      <c r="J45" s="222"/>
      <c r="K45" s="222"/>
      <c r="L45" s="222"/>
      <c r="M45" s="222"/>
      <c r="N45" s="222"/>
      <c r="O45" s="222"/>
      <c r="P45" s="222"/>
      <c r="Q45" s="222"/>
      <c r="R45" s="222"/>
      <c r="S45" s="222"/>
      <c r="T45" s="222"/>
      <c r="U45" s="227"/>
      <c r="V45" s="222"/>
      <c r="W45" s="222"/>
      <c r="X45" s="222"/>
      <c r="Y45" s="222"/>
      <c r="Z45" s="222"/>
      <c r="AA45" s="222"/>
      <c r="AB45" s="222"/>
      <c r="AC45" s="222"/>
      <c r="AD45" s="227"/>
      <c r="AE45" s="222"/>
      <c r="AF45" s="222"/>
      <c r="AG45" s="222"/>
      <c r="AH45" s="222"/>
      <c r="AI45" s="222"/>
      <c r="AJ45" s="222"/>
    </row>
    <row r="46" spans="1:36" ht="18" customHeight="1" x14ac:dyDescent="0.25">
      <c r="A46" s="228"/>
      <c r="B46" s="228"/>
      <c r="C46" s="223"/>
      <c r="D46" s="223"/>
      <c r="E46" s="223"/>
      <c r="F46" s="223"/>
      <c r="G46" s="223"/>
      <c r="H46" s="223"/>
      <c r="I46" s="223"/>
      <c r="J46" s="223"/>
      <c r="K46" s="223"/>
      <c r="L46" s="223"/>
      <c r="M46" s="223"/>
      <c r="N46" s="223"/>
      <c r="O46" s="223"/>
      <c r="P46" s="223"/>
      <c r="Q46" s="223"/>
      <c r="R46" s="223"/>
      <c r="S46" s="223"/>
      <c r="T46" s="223"/>
      <c r="U46" s="229"/>
      <c r="V46" s="223"/>
      <c r="W46" s="223"/>
      <c r="X46" s="223"/>
      <c r="Y46" s="223"/>
      <c r="Z46" s="223"/>
      <c r="AA46" s="223"/>
      <c r="AB46" s="223"/>
      <c r="AC46" s="223"/>
      <c r="AD46" s="229"/>
      <c r="AE46" s="223"/>
      <c r="AF46" s="223"/>
      <c r="AG46" s="223"/>
      <c r="AH46" s="223"/>
      <c r="AI46" s="223"/>
      <c r="AJ46" s="223"/>
    </row>
    <row r="47" spans="1:36" x14ac:dyDescent="0.25">
      <c r="A47" s="230"/>
      <c r="B47" s="230"/>
      <c r="C47" s="224"/>
      <c r="D47" s="224"/>
      <c r="E47" s="224"/>
      <c r="F47" s="224"/>
      <c r="G47" s="224"/>
      <c r="H47" s="224"/>
      <c r="I47" s="224"/>
      <c r="J47" s="224"/>
      <c r="K47" s="224"/>
      <c r="L47" s="224"/>
      <c r="M47" s="224"/>
      <c r="N47" s="224"/>
      <c r="O47" s="224"/>
      <c r="P47" s="224"/>
      <c r="Q47" s="224"/>
      <c r="R47" s="224"/>
      <c r="S47" s="224"/>
      <c r="T47" s="224"/>
      <c r="U47" s="231"/>
      <c r="V47" s="224"/>
      <c r="W47" s="224"/>
      <c r="X47" s="224"/>
      <c r="Y47" s="224"/>
      <c r="Z47" s="224"/>
      <c r="AA47" s="224"/>
      <c r="AB47" s="224"/>
      <c r="AC47" s="224"/>
      <c r="AD47" s="231"/>
      <c r="AE47" s="224"/>
      <c r="AF47" s="224"/>
      <c r="AG47" s="224"/>
      <c r="AH47" s="224"/>
      <c r="AI47" s="224"/>
      <c r="AJ47" s="224"/>
    </row>
    <row r="48" spans="1:36" x14ac:dyDescent="0.25">
      <c r="A48" s="232"/>
      <c r="B48" s="232"/>
      <c r="C48" s="225"/>
      <c r="D48" s="225"/>
      <c r="E48" s="225"/>
      <c r="F48" s="225"/>
      <c r="G48" s="225"/>
      <c r="H48" s="225"/>
      <c r="I48" s="225"/>
      <c r="J48" s="225"/>
      <c r="K48" s="225"/>
      <c r="L48" s="225"/>
      <c r="M48" s="225"/>
      <c r="N48" s="225"/>
      <c r="O48" s="225"/>
      <c r="P48" s="225"/>
      <c r="Q48" s="225"/>
      <c r="R48" s="225"/>
      <c r="S48" s="225"/>
      <c r="T48" s="225"/>
      <c r="U48" s="233"/>
      <c r="V48" s="225"/>
      <c r="W48" s="225"/>
      <c r="X48" s="225"/>
      <c r="Y48" s="225"/>
      <c r="Z48" s="225"/>
      <c r="AA48" s="225"/>
      <c r="AB48" s="225"/>
      <c r="AC48" s="225"/>
      <c r="AD48" s="233"/>
      <c r="AE48" s="225"/>
      <c r="AF48" s="225"/>
      <c r="AG48" s="225"/>
      <c r="AH48" s="225"/>
      <c r="AI48" s="225"/>
      <c r="AJ48" s="225"/>
    </row>
    <row r="49" spans="1:36" ht="15.75" thickBot="1" x14ac:dyDescent="0.3">
      <c r="A49" s="263"/>
      <c r="B49" s="234"/>
      <c r="C49" s="235"/>
      <c r="D49" s="235"/>
      <c r="E49" s="235"/>
      <c r="F49" s="235"/>
      <c r="G49" s="235"/>
      <c r="H49" s="235"/>
      <c r="I49" s="235"/>
      <c r="J49" s="235"/>
      <c r="K49" s="235"/>
      <c r="L49" s="235"/>
      <c r="M49" s="235"/>
      <c r="N49" s="235"/>
      <c r="O49" s="235"/>
      <c r="P49" s="235"/>
      <c r="Q49" s="235"/>
      <c r="R49" s="235"/>
      <c r="S49" s="235"/>
      <c r="T49" s="235"/>
      <c r="U49" s="236"/>
      <c r="V49" s="264"/>
      <c r="W49" s="264"/>
      <c r="X49" s="264"/>
      <c r="Y49" s="264"/>
      <c r="Z49" s="264"/>
      <c r="AA49" s="264"/>
      <c r="AB49" s="264"/>
      <c r="AC49" s="264"/>
      <c r="AD49" s="265"/>
      <c r="AE49" s="264"/>
      <c r="AF49" s="264"/>
      <c r="AG49" s="264"/>
      <c r="AH49" s="264"/>
      <c r="AI49" s="264"/>
      <c r="AJ49" s="264"/>
    </row>
    <row r="50" spans="1:36" ht="15.75" thickBot="1" x14ac:dyDescent="0.3">
      <c r="A50" s="266"/>
      <c r="B50" s="267"/>
      <c r="C50" s="267"/>
      <c r="D50" s="267"/>
      <c r="E50" s="267"/>
      <c r="F50" s="267"/>
      <c r="G50" s="267"/>
      <c r="H50" s="267"/>
      <c r="I50" s="267"/>
      <c r="J50" s="267"/>
      <c r="K50" s="267"/>
      <c r="L50" s="267"/>
      <c r="M50" s="267"/>
      <c r="N50" s="267"/>
      <c r="O50" s="267"/>
      <c r="P50" s="267"/>
      <c r="Q50" s="267"/>
      <c r="R50" s="267"/>
      <c r="S50" s="267"/>
      <c r="T50" s="267"/>
      <c r="U50" s="267"/>
      <c r="V50" s="267"/>
      <c r="W50" s="267"/>
      <c r="X50" s="267"/>
      <c r="Y50" s="267"/>
      <c r="Z50" s="267"/>
      <c r="AA50" s="267"/>
      <c r="AB50" s="267"/>
      <c r="AC50" s="267"/>
      <c r="AD50" s="268"/>
      <c r="AE50" s="314"/>
      <c r="AF50" s="314"/>
      <c r="AG50" s="314"/>
      <c r="AH50" s="314"/>
      <c r="AI50" s="314"/>
      <c r="AJ50" s="314"/>
    </row>
    <row r="51" spans="1:36" s="298" customFormat="1" ht="30" customHeight="1" x14ac:dyDescent="0.25">
      <c r="AE51" s="315"/>
      <c r="AF51" s="315"/>
      <c r="AG51" s="315"/>
      <c r="AH51" s="315"/>
      <c r="AI51" s="315"/>
      <c r="AJ51" s="315"/>
    </row>
    <row r="52" spans="1:36" s="299" customFormat="1" ht="30" customHeight="1" x14ac:dyDescent="0.25"/>
    <row r="53" spans="1:36" s="300" customFormat="1" ht="30" customHeight="1" x14ac:dyDescent="0.25"/>
    <row r="54" spans="1:36" s="301" customFormat="1" ht="30" customHeight="1" x14ac:dyDescent="0.25"/>
    <row r="55" spans="1:36" s="302" customFormat="1" ht="30" customHeight="1" x14ac:dyDescent="0.25"/>
    <row r="56" spans="1:36" s="303" customFormat="1" ht="30" customHeight="1" x14ac:dyDescent="0.25"/>
    <row r="57" spans="1:36" s="304" customFormat="1" ht="30" customHeight="1" x14ac:dyDescent="0.25"/>
    <row r="58" spans="1:36" s="305" customFormat="1" ht="30" customHeight="1" x14ac:dyDescent="0.25"/>
    <row r="59" spans="1:36" s="306" customFormat="1" ht="30" customHeight="1" x14ac:dyDescent="0.25"/>
    <row r="60" spans="1:36" s="307" customFormat="1" ht="30" customHeight="1" x14ac:dyDescent="0.25"/>
    <row r="61" spans="1:36" s="308" customFormat="1" ht="30" customHeight="1" x14ac:dyDescent="0.25"/>
    <row r="62" spans="1:36" s="309" customFormat="1" ht="30" customHeight="1" x14ac:dyDescent="0.25"/>
    <row r="63" spans="1:36" s="310" customFormat="1" ht="30" customHeight="1" x14ac:dyDescent="0.25"/>
    <row r="64" spans="1:36" s="311" customFormat="1" ht="30" customHeight="1" x14ac:dyDescent="0.25"/>
    <row r="65" s="312" customFormat="1" ht="30" customHeight="1" x14ac:dyDescent="0.25"/>
    <row r="66" s="313" customFormat="1" ht="30" customHeight="1" x14ac:dyDescent="0.25"/>
  </sheetData>
  <sheetProtection algorithmName="SHA-512" hashValue="T8aapcIbyT/RBrVkFy1b2FoCZNMUOXWu9g3EjAaUNT6cH88QP2cczsJFRSwlEd4xJ1DnOuXZEpTVNy0fcZpYVg==" saltValue="kRtSA663DFkK4N8jWP70jg==" spinCount="100000" sheet="1" objects="1" scenarios="1" selectLockedCells="1"/>
  <mergeCells count="37">
    <mergeCell ref="B9:M9"/>
    <mergeCell ref="B3:M3"/>
    <mergeCell ref="B5:M5"/>
    <mergeCell ref="B6:M6"/>
    <mergeCell ref="B7:M7"/>
    <mergeCell ref="B8:M8"/>
    <mergeCell ref="B31:U31"/>
    <mergeCell ref="B32:U32"/>
    <mergeCell ref="B33:U33"/>
    <mergeCell ref="P16:AA16"/>
    <mergeCell ref="B24:M24"/>
    <mergeCell ref="B25:M25"/>
    <mergeCell ref="B26:M26"/>
    <mergeCell ref="B27:M27"/>
    <mergeCell ref="B22:M22"/>
    <mergeCell ref="B23:M23"/>
    <mergeCell ref="P3:AA3"/>
    <mergeCell ref="P4:AA4"/>
    <mergeCell ref="P5:AA5"/>
    <mergeCell ref="P6:AA6"/>
    <mergeCell ref="P7:AA7"/>
    <mergeCell ref="P8:AA8"/>
    <mergeCell ref="B18:M18"/>
    <mergeCell ref="B19:M19"/>
    <mergeCell ref="B20:M20"/>
    <mergeCell ref="B21:M21"/>
    <mergeCell ref="P9:AA9"/>
    <mergeCell ref="P10:AA10"/>
    <mergeCell ref="P11:AA11"/>
    <mergeCell ref="P12:AA12"/>
    <mergeCell ref="P13:AA13"/>
    <mergeCell ref="B10:M10"/>
    <mergeCell ref="B11:M11"/>
    <mergeCell ref="B12:M12"/>
    <mergeCell ref="B13:M13"/>
    <mergeCell ref="B16:M16"/>
    <mergeCell ref="B17:M17"/>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Electric Consumption</vt:lpstr>
      <vt:lpstr>Gas Consumption</vt:lpstr>
      <vt:lpstr>Propane Consumption</vt:lpstr>
      <vt:lpstr>Fuel Oil Consumption</vt:lpstr>
      <vt:lpstr>Wood Consumption</vt:lpstr>
      <vt:lpstr>Baseload Charts</vt:lpstr>
      <vt:lpstr>Statistical Analysis</vt:lpstr>
      <vt:lpstr>About</vt:lpstr>
      <vt:lpstr>'Baseload Charts'!Print_Area</vt:lpstr>
      <vt:lpstr>'Electric Consumption'!Print_Area</vt:lpstr>
      <vt:lpstr>'Fuel Oil Consumption'!Print_Area</vt:lpstr>
      <vt:lpstr>'Gas Consumption'!Print_Area</vt:lpstr>
      <vt:lpstr>'Propane Consumption'!Print_Area</vt:lpstr>
      <vt:lpstr>'Wood Consumption'!Print_Area</vt:lpstr>
      <vt:lpstr>'Electric Consumption'!vlookup</vt:lpstr>
      <vt:lpstr>'Fuel Oil Consumption'!vlookup</vt:lpstr>
      <vt:lpstr>'Gas Consumption'!vlookup</vt:lpstr>
      <vt:lpstr>'Propane Consumption'!vlookup</vt:lpstr>
      <vt:lpstr>'Wood Consumption'!vlookup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Marsh</dc:creator>
  <cp:lastModifiedBy>Jonathan Ballew</cp:lastModifiedBy>
  <cp:lastPrinted>2019-06-13T17:35:54Z</cp:lastPrinted>
  <dcterms:created xsi:type="dcterms:W3CDTF">2017-10-31T15:45:56Z</dcterms:created>
  <dcterms:modified xsi:type="dcterms:W3CDTF">2020-02-19T22:29:41Z</dcterms:modified>
</cp:coreProperties>
</file>