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6140" windowHeight="99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'Sheet1'!$A$1:$J$47</definedName>
  </definedNames>
  <calcPr fullCalcOnLoad="1"/>
</workbook>
</file>

<file path=xl/sharedStrings.xml><?xml version="1.0" encoding="utf-8"?>
<sst xmlns="http://schemas.openxmlformats.org/spreadsheetml/2006/main" count="64" uniqueCount="44">
  <si>
    <t>Wall Length</t>
  </si>
  <si>
    <t>X 12</t>
  </si>
  <si>
    <t>Wall Height</t>
  </si>
  <si>
    <t xml:space="preserve"> </t>
  </si>
  <si>
    <t>Width</t>
  </si>
  <si>
    <t>Height</t>
  </si>
  <si>
    <t>X</t>
  </si>
  <si>
    <t>ID #</t>
  </si>
  <si>
    <t>a)</t>
  </si>
  <si>
    <t>b)</t>
  </si>
  <si>
    <t>c)</t>
  </si>
  <si>
    <t>d)</t>
  </si>
  <si>
    <t>e)</t>
  </si>
  <si>
    <t>f)</t>
  </si>
  <si>
    <t>g)</t>
  </si>
  <si>
    <t>h)</t>
  </si>
  <si>
    <t>i)</t>
  </si>
  <si>
    <t>j)</t>
  </si>
  <si>
    <t xml:space="preserve">Decimal </t>
  </si>
  <si>
    <t>Conversion</t>
  </si>
  <si>
    <t>Pounds per bag of insulation</t>
  </si>
  <si>
    <t>k)</t>
  </si>
  <si>
    <t>l)</t>
  </si>
  <si>
    <t>Required Bags of Insualtion for Dense Pack Insulation</t>
  </si>
  <si>
    <t>Square inches of wall area</t>
  </si>
  <si>
    <t>Gross wall square inches</t>
  </si>
  <si>
    <t>Square Inches of Windows and Doors</t>
  </si>
  <si>
    <t>Total square inches of all openings</t>
  </si>
  <si>
    <t>Net wall area in square inches</t>
  </si>
  <si>
    <t>Wall depth in inches</t>
  </si>
  <si>
    <t>Wall cavity cubic feet to be installed</t>
  </si>
  <si>
    <t>Cubic feet adjusted for wall framing</t>
  </si>
  <si>
    <t>Insulation density required</t>
  </si>
  <si>
    <t xml:space="preserve">Pounds of insulation required </t>
  </si>
  <si>
    <t>sq. inches</t>
  </si>
  <si>
    <t>inches</t>
  </si>
  <si>
    <t>cubic feet</t>
  </si>
  <si>
    <t>lbs. per cu. Ft.</t>
  </si>
  <si>
    <t>lbs.</t>
  </si>
  <si>
    <t>lb. per bag</t>
  </si>
  <si>
    <t>Qty</t>
  </si>
  <si>
    <t>sq. ft.</t>
  </si>
  <si>
    <t>Bags per cubic feet of insulation</t>
  </si>
  <si>
    <t>bags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</si>
</sst>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40">
    <font>
      <sz val="10"/>
      <name val="Arial"/>
      <family val="0"/>
    </font>
    <font>
      <b/>
      <sz val="12"/>
      <name val="Arial"/>
      <family val="2"/>
    </font>
    <font>
      <sz val="14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33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26" xfId="0" applyFont="1" applyBorder="1" applyAlignment="1">
      <alignment/>
    </xf>
    <xf numFmtId="0" fontId="1" fillId="34" borderId="26" xfId="0" applyFont="1" applyFill="1" applyBorder="1" applyAlignment="1">
      <alignment/>
    </xf>
    <xf numFmtId="0" fontId="1" fillId="34" borderId="27" xfId="0" applyFont="1" applyFill="1" applyBorder="1" applyAlignment="1">
      <alignment/>
    </xf>
    <xf numFmtId="0" fontId="0" fillId="0" borderId="28" xfId="0" applyBorder="1" applyAlignment="1">
      <alignment horizontal="center"/>
    </xf>
    <xf numFmtId="0" fontId="1" fillId="34" borderId="26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1" fillId="0" borderId="26" xfId="0" applyFont="1" applyBorder="1" applyAlignment="1">
      <alignment/>
    </xf>
    <xf numFmtId="0" fontId="0" fillId="0" borderId="29" xfId="0" applyBorder="1" applyAlignment="1">
      <alignment/>
    </xf>
    <xf numFmtId="0" fontId="0" fillId="0" borderId="27" xfId="0" applyBorder="1" applyAlignment="1">
      <alignment/>
    </xf>
    <xf numFmtId="0" fontId="1" fillId="0" borderId="29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33" borderId="30" xfId="0" applyFont="1" applyFill="1" applyBorder="1" applyAlignment="1">
      <alignment horizontal="center"/>
    </xf>
    <xf numFmtId="0" fontId="1" fillId="33" borderId="31" xfId="0" applyFont="1" applyFill="1" applyBorder="1" applyAlignment="1">
      <alignment horizontal="center"/>
    </xf>
    <xf numFmtId="0" fontId="1" fillId="33" borderId="32" xfId="0" applyFont="1" applyFill="1" applyBorder="1" applyAlignment="1">
      <alignment horizontal="center"/>
    </xf>
    <xf numFmtId="0" fontId="1" fillId="33" borderId="33" xfId="0" applyFont="1" applyFill="1" applyBorder="1" applyAlignment="1">
      <alignment horizontal="center"/>
    </xf>
    <xf numFmtId="0" fontId="1" fillId="33" borderId="34" xfId="0" applyFont="1" applyFill="1" applyBorder="1" applyAlignment="1">
      <alignment horizontal="center"/>
    </xf>
    <xf numFmtId="0" fontId="1" fillId="33" borderId="35" xfId="0" applyFont="1" applyFill="1" applyBorder="1" applyAlignment="1">
      <alignment horizontal="center"/>
    </xf>
    <xf numFmtId="0" fontId="1" fillId="33" borderId="36" xfId="0" applyFont="1" applyFill="1" applyBorder="1" applyAlignment="1">
      <alignment horizontal="center"/>
    </xf>
    <xf numFmtId="0" fontId="1" fillId="33" borderId="37" xfId="0" applyFont="1" applyFill="1" applyBorder="1" applyAlignment="1">
      <alignment horizontal="center"/>
    </xf>
    <xf numFmtId="2" fontId="1" fillId="34" borderId="26" xfId="0" applyNumberFormat="1" applyFont="1" applyFill="1" applyBorder="1" applyAlignment="1">
      <alignment horizontal="center"/>
    </xf>
    <xf numFmtId="0" fontId="1" fillId="0" borderId="29" xfId="0" applyFont="1" applyBorder="1" applyAlignment="1">
      <alignment/>
    </xf>
    <xf numFmtId="0" fontId="0" fillId="0" borderId="27" xfId="0" applyBorder="1" applyAlignment="1">
      <alignment/>
    </xf>
    <xf numFmtId="0" fontId="0" fillId="0" borderId="29" xfId="0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35" borderId="26" xfId="0" applyFont="1" applyFill="1" applyBorder="1" applyAlignment="1">
      <alignment/>
    </xf>
    <xf numFmtId="0" fontId="1" fillId="35" borderId="29" xfId="0" applyFont="1" applyFill="1" applyBorder="1" applyAlignment="1">
      <alignment/>
    </xf>
    <xf numFmtId="0" fontId="1" fillId="35" borderId="27" xfId="0" applyFont="1" applyFill="1" applyBorder="1" applyAlignment="1">
      <alignment/>
    </xf>
    <xf numFmtId="165" fontId="4" fillId="35" borderId="26" xfId="0" applyNumberFormat="1" applyFont="1" applyFill="1" applyBorder="1" applyAlignment="1">
      <alignment/>
    </xf>
    <xf numFmtId="0" fontId="4" fillId="35" borderId="27" xfId="0" applyFont="1" applyFill="1" applyBorder="1" applyAlignment="1">
      <alignment/>
    </xf>
    <xf numFmtId="0" fontId="1" fillId="0" borderId="0" xfId="0" applyFont="1" applyAlignment="1">
      <alignment horizontal="right"/>
    </xf>
    <xf numFmtId="0" fontId="0" fillId="0" borderId="38" xfId="0" applyFill="1" applyBorder="1" applyAlignment="1">
      <alignment horizontal="right"/>
    </xf>
    <xf numFmtId="1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47"/>
  <sheetViews>
    <sheetView tabSelected="1" view="pageBreakPreview" zoomScale="75" zoomScaleSheetLayoutView="75" zoomScalePageLayoutView="0" workbookViewId="0" topLeftCell="A1">
      <selection activeCell="N38" sqref="N38"/>
    </sheetView>
  </sheetViews>
  <sheetFormatPr defaultColWidth="9.140625" defaultRowHeight="12.75"/>
  <cols>
    <col min="1" max="1" width="7.421875" style="49" customWidth="1"/>
    <col min="3" max="3" width="9.28125" style="0" customWidth="1"/>
    <col min="4" max="4" width="4.140625" style="0" customWidth="1"/>
    <col min="5" max="5" width="13.00390625" style="0" customWidth="1"/>
    <col min="6" max="6" width="14.57421875" style="0" customWidth="1"/>
    <col min="8" max="8" width="18.00390625" style="0" customWidth="1"/>
    <col min="9" max="9" width="13.8515625" style="0" customWidth="1"/>
    <col min="11" max="11" width="6.28125" style="0" customWidth="1"/>
  </cols>
  <sheetData>
    <row r="2" spans="1:9" ht="36" customHeight="1">
      <c r="A2" s="53" t="s">
        <v>23</v>
      </c>
      <c r="B2" s="53"/>
      <c r="C2" s="53"/>
      <c r="D2" s="53"/>
      <c r="E2" s="53"/>
      <c r="F2" s="53"/>
      <c r="G2" s="53"/>
      <c r="H2" s="53"/>
      <c r="I2" s="53"/>
    </row>
    <row r="3" ht="24" customHeight="1"/>
    <row r="4" ht="18">
      <c r="B4" s="25" t="s">
        <v>24</v>
      </c>
    </row>
    <row r="5" ht="16.5" thickBot="1"/>
    <row r="6" spans="1:16" ht="16.5" thickBot="1">
      <c r="A6" s="49" t="s">
        <v>8</v>
      </c>
      <c r="C6" t="s">
        <v>0</v>
      </c>
      <c r="E6" s="2">
        <v>147</v>
      </c>
      <c r="F6" t="s">
        <v>1</v>
      </c>
      <c r="G6">
        <f>E6*12</f>
        <v>1764</v>
      </c>
      <c r="N6">
        <v>42</v>
      </c>
      <c r="O6">
        <v>2</v>
      </c>
      <c r="P6">
        <v>12</v>
      </c>
    </row>
    <row r="7" spans="5:14" ht="16.5" thickBot="1">
      <c r="E7" s="3"/>
      <c r="N7">
        <v>42</v>
      </c>
    </row>
    <row r="8" spans="1:14" ht="16.5" thickBot="1">
      <c r="A8" s="49" t="s">
        <v>9</v>
      </c>
      <c r="C8" t="s">
        <v>2</v>
      </c>
      <c r="E8" s="2">
        <v>8</v>
      </c>
      <c r="F8" t="s">
        <v>1</v>
      </c>
      <c r="G8">
        <f>E8*12</f>
        <v>96</v>
      </c>
      <c r="N8">
        <v>24</v>
      </c>
    </row>
    <row r="9" spans="3:14" ht="16.5" thickBot="1">
      <c r="C9" t="s">
        <v>3</v>
      </c>
      <c r="N9">
        <v>24</v>
      </c>
    </row>
    <row r="10" spans="1:10" ht="16.5" thickBot="1">
      <c r="A10" s="49" t="s">
        <v>10</v>
      </c>
      <c r="B10" s="26" t="s">
        <v>25</v>
      </c>
      <c r="C10" s="27"/>
      <c r="D10" s="27"/>
      <c r="E10" s="27"/>
      <c r="F10" s="28"/>
      <c r="G10" s="21">
        <f>G6*G8</f>
        <v>169344</v>
      </c>
      <c r="H10" s="22" t="s">
        <v>34</v>
      </c>
      <c r="I10">
        <f>G10/144</f>
        <v>1176</v>
      </c>
      <c r="J10" t="s">
        <v>41</v>
      </c>
    </row>
    <row r="11" ht="15.75">
      <c r="M11">
        <f>1056*144</f>
        <v>152064</v>
      </c>
    </row>
    <row r="13" spans="2:7" ht="18">
      <c r="B13" s="25" t="s">
        <v>26</v>
      </c>
      <c r="C13" s="25"/>
      <c r="D13" s="25"/>
      <c r="E13" s="25"/>
      <c r="F13" s="25"/>
      <c r="G13" s="25"/>
    </row>
    <row r="14" ht="16.5" thickBot="1"/>
    <row r="15" spans="2:9" ht="16.5" thickBot="1">
      <c r="B15" s="4" t="s">
        <v>7</v>
      </c>
      <c r="C15" s="5" t="s">
        <v>4</v>
      </c>
      <c r="D15" s="5"/>
      <c r="E15" s="5" t="s">
        <v>5</v>
      </c>
      <c r="F15" s="19" t="s">
        <v>40</v>
      </c>
      <c r="G15" s="6"/>
      <c r="H15" s="50" t="s">
        <v>18</v>
      </c>
      <c r="I15" s="52" t="s">
        <v>19</v>
      </c>
    </row>
    <row r="16" spans="2:9" ht="15.75">
      <c r="B16" s="7"/>
      <c r="C16" s="31">
        <v>24</v>
      </c>
      <c r="D16" s="11" t="s">
        <v>6</v>
      </c>
      <c r="E16" s="35">
        <v>48</v>
      </c>
      <c r="F16" s="35">
        <v>4</v>
      </c>
      <c r="G16" s="16">
        <f>C16*E16*F16</f>
        <v>4608</v>
      </c>
      <c r="H16">
        <v>1</v>
      </c>
      <c r="I16" s="1">
        <f>H16/12</f>
        <v>0.08333333333333333</v>
      </c>
    </row>
    <row r="17" spans="2:9" ht="15.75">
      <c r="B17" s="8"/>
      <c r="C17" s="32">
        <v>51</v>
      </c>
      <c r="D17" s="12" t="s">
        <v>6</v>
      </c>
      <c r="E17" s="36">
        <v>38</v>
      </c>
      <c r="F17" s="36">
        <v>2</v>
      </c>
      <c r="G17" s="13">
        <f aca="true" t="shared" si="0" ref="G17:G30">C17*E17*F17</f>
        <v>3876</v>
      </c>
      <c r="H17">
        <v>2</v>
      </c>
      <c r="I17" s="1">
        <f>H17/12</f>
        <v>0.16666666666666666</v>
      </c>
    </row>
    <row r="18" spans="2:9" ht="15.75">
      <c r="B18" s="8"/>
      <c r="C18" s="32">
        <v>34</v>
      </c>
      <c r="D18" s="12" t="s">
        <v>6</v>
      </c>
      <c r="E18" s="36">
        <v>61</v>
      </c>
      <c r="F18" s="36">
        <v>8</v>
      </c>
      <c r="G18" s="13">
        <f t="shared" si="0"/>
        <v>16592</v>
      </c>
      <c r="H18">
        <v>3</v>
      </c>
      <c r="I18" s="1">
        <f aca="true" t="shared" si="1" ref="I18:I26">H18/12</f>
        <v>0.25</v>
      </c>
    </row>
    <row r="19" spans="2:9" ht="15.75">
      <c r="B19" s="8"/>
      <c r="C19" s="32">
        <v>24</v>
      </c>
      <c r="D19" s="12" t="s">
        <v>6</v>
      </c>
      <c r="E19" s="36">
        <v>37</v>
      </c>
      <c r="F19" s="36">
        <v>1</v>
      </c>
      <c r="G19" s="13">
        <f t="shared" si="0"/>
        <v>888</v>
      </c>
      <c r="H19">
        <v>4</v>
      </c>
      <c r="I19" s="1">
        <f t="shared" si="1"/>
        <v>0.3333333333333333</v>
      </c>
    </row>
    <row r="20" spans="2:9" ht="16.5" thickBot="1">
      <c r="B20" s="9"/>
      <c r="C20" s="33">
        <v>32</v>
      </c>
      <c r="D20" s="14" t="s">
        <v>6</v>
      </c>
      <c r="E20" s="37">
        <v>80</v>
      </c>
      <c r="F20" s="37">
        <v>2</v>
      </c>
      <c r="G20" s="15">
        <f t="shared" si="0"/>
        <v>5120</v>
      </c>
      <c r="H20">
        <v>5</v>
      </c>
      <c r="I20" s="1">
        <f t="shared" si="1"/>
        <v>0.4166666666666667</v>
      </c>
    </row>
    <row r="21" spans="2:9" ht="15.75">
      <c r="B21" s="7"/>
      <c r="C21" s="31"/>
      <c r="D21" s="11" t="s">
        <v>6</v>
      </c>
      <c r="E21" s="35"/>
      <c r="F21" s="35"/>
      <c r="G21" s="16">
        <f t="shared" si="0"/>
        <v>0</v>
      </c>
      <c r="H21">
        <v>6</v>
      </c>
      <c r="I21" s="1">
        <f t="shared" si="1"/>
        <v>0.5</v>
      </c>
    </row>
    <row r="22" spans="2:9" ht="15.75">
      <c r="B22" s="8"/>
      <c r="C22" s="32"/>
      <c r="D22" s="12" t="s">
        <v>6</v>
      </c>
      <c r="E22" s="36"/>
      <c r="F22" s="36"/>
      <c r="G22" s="13">
        <f t="shared" si="0"/>
        <v>0</v>
      </c>
      <c r="H22">
        <v>7</v>
      </c>
      <c r="I22" s="1">
        <f t="shared" si="1"/>
        <v>0.5833333333333334</v>
      </c>
    </row>
    <row r="23" spans="2:9" ht="15.75">
      <c r="B23" s="8"/>
      <c r="C23" s="32"/>
      <c r="D23" s="12" t="s">
        <v>6</v>
      </c>
      <c r="E23" s="36"/>
      <c r="F23" s="36"/>
      <c r="G23" s="13">
        <f t="shared" si="0"/>
        <v>0</v>
      </c>
      <c r="H23">
        <v>8</v>
      </c>
      <c r="I23" s="1">
        <f t="shared" si="1"/>
        <v>0.6666666666666666</v>
      </c>
    </row>
    <row r="24" spans="2:9" ht="15.75">
      <c r="B24" s="8"/>
      <c r="C24" s="32"/>
      <c r="D24" s="12" t="s">
        <v>6</v>
      </c>
      <c r="E24" s="36"/>
      <c r="F24" s="36"/>
      <c r="G24" s="13">
        <f t="shared" si="0"/>
        <v>0</v>
      </c>
      <c r="H24">
        <v>9</v>
      </c>
      <c r="I24" s="1">
        <f t="shared" si="1"/>
        <v>0.75</v>
      </c>
    </row>
    <row r="25" spans="2:9" ht="16.5" thickBot="1">
      <c r="B25" s="9"/>
      <c r="C25" s="33"/>
      <c r="D25" s="14" t="s">
        <v>6</v>
      </c>
      <c r="E25" s="37"/>
      <c r="F25" s="37"/>
      <c r="G25" s="15">
        <f t="shared" si="0"/>
        <v>0</v>
      </c>
      <c r="H25">
        <v>10</v>
      </c>
      <c r="I25" s="1">
        <f t="shared" si="1"/>
        <v>0.8333333333333334</v>
      </c>
    </row>
    <row r="26" spans="2:9" ht="15.75">
      <c r="B26" s="10"/>
      <c r="C26" s="34"/>
      <c r="D26" s="17" t="s">
        <v>6</v>
      </c>
      <c r="E26" s="38"/>
      <c r="F26" s="38"/>
      <c r="G26" s="18">
        <f t="shared" si="0"/>
        <v>0</v>
      </c>
      <c r="H26">
        <v>11</v>
      </c>
      <c r="I26" s="1">
        <f t="shared" si="1"/>
        <v>0.9166666666666666</v>
      </c>
    </row>
    <row r="27" spans="2:7" ht="15.75">
      <c r="B27" s="8"/>
      <c r="C27" s="32"/>
      <c r="D27" s="12" t="s">
        <v>6</v>
      </c>
      <c r="E27" s="36"/>
      <c r="F27" s="36"/>
      <c r="G27" s="13">
        <f t="shared" si="0"/>
        <v>0</v>
      </c>
    </row>
    <row r="28" spans="2:7" ht="15.75">
      <c r="B28" s="8"/>
      <c r="C28" s="32"/>
      <c r="D28" s="12" t="s">
        <v>6</v>
      </c>
      <c r="E28" s="36"/>
      <c r="F28" s="36"/>
      <c r="G28" s="13">
        <f t="shared" si="0"/>
        <v>0</v>
      </c>
    </row>
    <row r="29" spans="2:7" ht="15.75">
      <c r="B29" s="8"/>
      <c r="C29" s="32"/>
      <c r="D29" s="12" t="s">
        <v>6</v>
      </c>
      <c r="E29" s="36"/>
      <c r="F29" s="36"/>
      <c r="G29" s="13">
        <f t="shared" si="0"/>
        <v>0</v>
      </c>
    </row>
    <row r="30" spans="2:7" ht="16.5" thickBot="1">
      <c r="B30" s="9"/>
      <c r="C30" s="33"/>
      <c r="D30" s="14" t="s">
        <v>6</v>
      </c>
      <c r="E30" s="37"/>
      <c r="F30" s="37"/>
      <c r="G30" s="23">
        <f t="shared" si="0"/>
        <v>0</v>
      </c>
    </row>
    <row r="31" spans="1:10" ht="21" customHeight="1" thickBot="1">
      <c r="A31" s="49" t="s">
        <v>11</v>
      </c>
      <c r="B31" s="20" t="s">
        <v>27</v>
      </c>
      <c r="C31" s="29"/>
      <c r="D31" s="29"/>
      <c r="E31" s="29"/>
      <c r="F31" s="30"/>
      <c r="G31" s="24">
        <f>SUM(G16:G30)</f>
        <v>31084</v>
      </c>
      <c r="H31" s="22" t="s">
        <v>34</v>
      </c>
      <c r="I31" s="51">
        <f>G31/144</f>
        <v>215.86111111111111</v>
      </c>
      <c r="J31" t="s">
        <v>41</v>
      </c>
    </row>
    <row r="32" ht="10.5" customHeight="1" thickBot="1">
      <c r="I32" s="51"/>
    </row>
    <row r="33" spans="1:10" ht="21" customHeight="1" thickBot="1">
      <c r="A33" s="49" t="s">
        <v>12</v>
      </c>
      <c r="B33" s="20" t="s">
        <v>28</v>
      </c>
      <c r="C33" s="29"/>
      <c r="D33" s="29"/>
      <c r="E33" s="29"/>
      <c r="F33" s="30"/>
      <c r="G33" s="24">
        <f>G10-G31</f>
        <v>138260</v>
      </c>
      <c r="H33" s="22" t="s">
        <v>34</v>
      </c>
      <c r="I33" s="51">
        <f>G33/144</f>
        <v>960.1388888888889</v>
      </c>
      <c r="J33" t="s">
        <v>41</v>
      </c>
    </row>
    <row r="34" ht="10.5" customHeight="1" thickBot="1"/>
    <row r="35" spans="1:8" ht="21" customHeight="1" thickBot="1">
      <c r="A35" s="49" t="s">
        <v>13</v>
      </c>
      <c r="B35" s="20" t="s">
        <v>29</v>
      </c>
      <c r="C35" s="40"/>
      <c r="D35" s="40"/>
      <c r="E35" s="40"/>
      <c r="F35" s="40"/>
      <c r="G35" s="43">
        <v>4</v>
      </c>
      <c r="H35" s="22" t="s">
        <v>35</v>
      </c>
    </row>
    <row r="36" ht="10.5" customHeight="1" thickBot="1"/>
    <row r="37" spans="1:8" ht="21" customHeight="1" thickBot="1">
      <c r="A37" s="49" t="s">
        <v>14</v>
      </c>
      <c r="B37" s="20" t="s">
        <v>30</v>
      </c>
      <c r="C37" s="42"/>
      <c r="D37" s="42"/>
      <c r="E37" s="42"/>
      <c r="F37" s="41"/>
      <c r="G37" s="39">
        <f>G33*G35/1728</f>
        <v>320.0462962962963</v>
      </c>
      <c r="H37" s="22" t="s">
        <v>36</v>
      </c>
    </row>
    <row r="38" ht="10.5" customHeight="1" thickBot="1"/>
    <row r="39" spans="1:8" ht="21" customHeight="1" thickBot="1">
      <c r="A39" s="49" t="s">
        <v>15</v>
      </c>
      <c r="B39" s="20" t="s">
        <v>31</v>
      </c>
      <c r="C39" s="42"/>
      <c r="D39" s="42"/>
      <c r="E39" s="42"/>
      <c r="F39" s="41"/>
      <c r="G39" s="39">
        <f>G37*0.85</f>
        <v>272.03935185185185</v>
      </c>
      <c r="H39" s="22" t="s">
        <v>36</v>
      </c>
    </row>
    <row r="40" ht="10.5" customHeight="1" thickBot="1"/>
    <row r="41" spans="1:8" ht="21" customHeight="1" thickBot="1">
      <c r="A41" s="49" t="s">
        <v>16</v>
      </c>
      <c r="B41" s="20" t="s">
        <v>32</v>
      </c>
      <c r="C41" s="40"/>
      <c r="D41" s="40"/>
      <c r="E41" s="40"/>
      <c r="F41" s="40"/>
      <c r="G41" s="43">
        <v>3.5</v>
      </c>
      <c r="H41" s="22" t="s">
        <v>37</v>
      </c>
    </row>
    <row r="42" ht="10.5" customHeight="1" thickBot="1"/>
    <row r="43" spans="1:8" ht="21" customHeight="1" thickBot="1">
      <c r="A43" s="49" t="s">
        <v>17</v>
      </c>
      <c r="B43" s="20" t="s">
        <v>33</v>
      </c>
      <c r="C43" s="42"/>
      <c r="D43" s="42"/>
      <c r="E43" s="42"/>
      <c r="F43" s="41"/>
      <c r="G43" s="39">
        <f>G39*G41</f>
        <v>952.1377314814815</v>
      </c>
      <c r="H43" s="22" t="s">
        <v>38</v>
      </c>
    </row>
    <row r="44" ht="10.5" customHeight="1" thickBot="1"/>
    <row r="45" spans="1:8" ht="21" customHeight="1" thickBot="1">
      <c r="A45" s="49" t="s">
        <v>21</v>
      </c>
      <c r="B45" s="20" t="s">
        <v>20</v>
      </c>
      <c r="C45" s="40"/>
      <c r="D45" s="40"/>
      <c r="E45" s="40"/>
      <c r="F45" s="40"/>
      <c r="G45" s="43">
        <v>30</v>
      </c>
      <c r="H45" s="22" t="s">
        <v>39</v>
      </c>
    </row>
    <row r="46" ht="10.5" customHeight="1" thickBot="1"/>
    <row r="47" spans="1:8" ht="21" customHeight="1" thickBot="1">
      <c r="A47" s="49" t="s">
        <v>22</v>
      </c>
      <c r="B47" s="44" t="s">
        <v>42</v>
      </c>
      <c r="C47" s="45"/>
      <c r="D47" s="45"/>
      <c r="E47" s="45"/>
      <c r="F47" s="46"/>
      <c r="G47" s="47">
        <f>G43/G45</f>
        <v>31.737924382716052</v>
      </c>
      <c r="H47" s="48" t="s">
        <v>43</v>
      </c>
    </row>
  </sheetData>
  <sheetProtection/>
  <mergeCells count="1">
    <mergeCell ref="A2:I2"/>
  </mergeCells>
  <printOptions/>
  <pageMargins left="0.35" right="0.58" top="0.31" bottom="0.46" header="0.23" footer="0.3"/>
  <pageSetup horizontalDpi="600" verticalDpi="600" orientation="portrait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Community Housing Partners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Installed wall density bag count</dc:title>
  <dc:subject/>
  <dc:creator>acox</dc:creator>
  <cp:keywords/>
  <dc:description/>
  <cp:lastModifiedBy>Alice Gaston</cp:lastModifiedBy>
  <cp:lastPrinted>2012-02-02T01:20:54Z</cp:lastPrinted>
  <dcterms:created xsi:type="dcterms:W3CDTF">2004-12-29T21:20:26Z</dcterms:created>
  <dcterms:modified xsi:type="dcterms:W3CDTF">2012-08-03T15:27:26Z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